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Energy Sources Fin Performance" sheetId="1" r:id="rId1"/>
    <sheet name="Energy Sources Fin Position" sheetId="2" r:id="rId2"/>
    <sheet name="Energy Sources Cash Flow" sheetId="3" r:id="rId3"/>
  </sheets>
  <definedNames>
    <definedName name="_xlnm.Print_Area" localSheetId="2">'Energy Sources Cash Flow'!$A$1:$L$43</definedName>
    <definedName name="_xlnm.Print_Area" localSheetId="0">'Energy Sources Fin Performance'!$A$1:$L$57</definedName>
    <definedName name="_xlnm.Print_Area" localSheetId="1">'Energy Sources Fin Position'!$A$1:$L$54</definedName>
  </definedNames>
  <calcPr fullCalcOnLoad="1"/>
</workbook>
</file>

<file path=xl/sharedStrings.xml><?xml version="1.0" encoding="utf-8"?>
<sst xmlns="http://schemas.openxmlformats.org/spreadsheetml/2006/main" count="219" uniqueCount="148">
  <si>
    <t>Summary - Table A4 Budgeted Financial Performance ( Energy sources ) for 4th Quarter ended 30 June 2020 (Figures Finalised as at 2020/10/30)</t>
  </si>
  <si>
    <t>Description</t>
  </si>
  <si>
    <t>Ref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</si>
  <si>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</si>
  <si>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</si>
  <si>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</si>
  <si>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</si>
  <si>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</si>
  <si>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</si>
  <si>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1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</si>
  <si>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</si>
  <si>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</si>
  <si>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</si>
  <si>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</si>
  <si>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</si>
  <si>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</si>
  <si>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</si>
  <si>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</si>
  <si>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</si>
  <si>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</si>
  <si>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</si>
  <si>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</si>
  <si>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</si>
  <si>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</si>
  <si>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</si>
  <si>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</si>
  <si>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</si>
  <si>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</si>
  <si>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</si>
  <si>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</si>
  <si>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</si>
  <si>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</si>
  <si>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</si>
  <si>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</si>
  <si>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</si>
  <si>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</si>
  <si>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</si>
  <si>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</si>
  <si>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</si>
  <si>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</si>
  <si>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</si>
  <si>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</si>
  <si>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</si>
  <si>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</si>
  <si>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</si>
  <si>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</si>
  <si>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</si>
  <si>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</si>
  <si>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</si>
  <si>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</si>
  <si>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</si>
  <si>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</si>
  <si>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</si>
  <si>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</si>
  <si>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</si>
  <si>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</si>
  <si>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</si>
  <si>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</si>
  <si>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</si>
  <si>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</si>
  <si>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</si>
  <si>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</si>
  <si>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</si>
  <si>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</si>
  <si>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</si>
  <si>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</si>
  <si>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</si>
  <si>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</si>
  <si>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</si>
  <si>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</si>
  <si>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</si>
  <si>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</si>
  <si>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</si>
  <si>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5. Net assets must balance with Total Community Wealth/Equity</t>
  </si>
  <si>
    <t>4. Detail to be provided in Table SA3. Includes reserves to be funded by statute.</t>
  </si>
  <si>
    <t>3. Include 'Construction-work-in-progress' (disclosed separately in annual financial statements)</t>
  </si>
  <si>
    <t>2. Include completed low cost housing to be transferred to beneficiaries within 12 months</t>
  </si>
  <si>
    <t>1. Detail to be provided in Table SA3</t>
  </si>
  <si>
    <t>5</t>
  </si>
  <si>
    <t>TOTAL COMMUNITY WEALTH/EQUITY</t>
  </si>
  <si>
    <t>4</t>
  </si>
  <si>
    <t>Reserves</t>
  </si>
  <si>
    <t>Accumulated Surplus/(Deficit)</t>
  </si>
  <si>
    <t>COMMUNITY WEALTH/EQUITY</t>
  </si>
  <si>
    <t>NET ASSETS</t>
  </si>
  <si>
    <t>TOTAL LIABILITIES</t>
  </si>
  <si>
    <t>Total non current liabilities</t>
  </si>
  <si>
    <t>Provisions</t>
  </si>
  <si>
    <t>Financial liabilities</t>
  </si>
  <si>
    <t>Non current liabilities</t>
  </si>
  <si>
    <t>Total current liabilities</t>
  </si>
  <si>
    <t>Trade and other payables</t>
  </si>
  <si>
    <t>Consumer deposits</t>
  </si>
  <si>
    <t>Borrowing</t>
  </si>
  <si>
    <t>Bank overdraft</t>
  </si>
  <si>
    <t>Current liabilities</t>
  </si>
  <si>
    <t>LIABILITIES</t>
  </si>
  <si>
    <t>TOTAL ASSETS</t>
  </si>
  <si>
    <t>Total non current assets</t>
  </si>
  <si>
    <t>Other non-current assets</t>
  </si>
  <si>
    <t>Intangible</t>
  </si>
  <si>
    <t>Biological</t>
  </si>
  <si>
    <t>Property, plant and equipment</t>
  </si>
  <si>
    <t>Investment in Associate</t>
  </si>
  <si>
    <t>Investment property</t>
  </si>
  <si>
    <t>Investments</t>
  </si>
  <si>
    <t>Long-term receivables</t>
  </si>
  <si>
    <t>Non current assets</t>
  </si>
  <si>
    <t>Total current assets</t>
  </si>
  <si>
    <t>Inventory</t>
  </si>
  <si>
    <t>Current portion of long-term receivables</t>
  </si>
  <si>
    <t>Other debtors</t>
  </si>
  <si>
    <t>Consumer debtors</t>
  </si>
  <si>
    <t>Call deposits and investments</t>
  </si>
  <si>
    <t>Cash</t>
  </si>
  <si>
    <t>Current assets</t>
  </si>
  <si>
    <t>ASSETS</t>
  </si>
  <si>
    <t>Summary - Table A6 Budgeted Financial Position ( Energy sources ) for 4th Quarter ended 30 June 2020 (Figures Finalised as at 2020/10/30)</t>
  </si>
  <si>
    <t>2. Cash equivalents includes investments with maturities of 3 months or less</t>
  </si>
  <si>
    <t>1. Local/District municipalities to include transfers from/to District/Local Municipalities</t>
  </si>
  <si>
    <t>Cash/cash equivalents at the year end:</t>
  </si>
  <si>
    <t>Cash/cash equivalents at the year begin:</t>
  </si>
  <si>
    <t>NET INCREASE/ (DECREASE) IN CASH HELD</t>
  </si>
  <si>
    <t>NET CASH FROM/(USED) FINANCING ACTIVITIES</t>
  </si>
  <si>
    <t>Repayment of borrowing</t>
  </si>
  <si>
    <t>Payments</t>
  </si>
  <si>
    <t>Increase (decrease) in consumer deposits</t>
  </si>
  <si>
    <t>Borrowing long term/refinancing</t>
  </si>
  <si>
    <t>Short term loans</t>
  </si>
  <si>
    <t>Receipts</t>
  </si>
  <si>
    <t>CASH FLOWS FROM FINANCING ACTIVITIES</t>
  </si>
  <si>
    <t>NET CASH FROM/(USED) INVESTING ACTIVITIES</t>
  </si>
  <si>
    <t>Capital assets</t>
  </si>
  <si>
    <t>Decrease (increase) in non-current investments</t>
  </si>
  <si>
    <t>Decrease (increase) in non-current receivables</t>
  </si>
  <si>
    <t>Decrease (Increase) in non-current debtors (not used)</t>
  </si>
  <si>
    <t>Proceeds on disposal of PPE</t>
  </si>
  <si>
    <t>CASH FLOWS FROM INVESTING ACTIVITIES</t>
  </si>
  <si>
    <t>NET CASH FROM/(USED) OPERATING ACTIVITIES</t>
  </si>
  <si>
    <t>Transfers and Grants</t>
  </si>
  <si>
    <t>Suppliers and employees</t>
  </si>
  <si>
    <t>Dividends</t>
  </si>
  <si>
    <t>Interest</t>
  </si>
  <si>
    <t>Transfers and Subsidies - Capital</t>
  </si>
  <si>
    <t>Transfers and Subsidies - Operational</t>
  </si>
  <si>
    <t>Service charges</t>
  </si>
  <si>
    <t>CASH FLOW FROM OPERATING ACTIVITIES</t>
  </si>
  <si>
    <t>Summary - Table A7 Budgeted Cash Flows ( Energy sources ) for 4th Quarter ended 30 June 2020 (Figures Finalised as at 2020/10/30)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</si>
</sst>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57" applyFont="1">
      <alignment/>
      <protection/>
    </xf>
    <xf numFmtId="0" fontId="5" fillId="0" borderId="0" xfId="57" applyFont="1" applyProtection="1">
      <alignment/>
      <protection/>
    </xf>
    <xf numFmtId="179" fontId="3" fillId="0" borderId="47" xfId="57" applyNumberFormat="1" applyFont="1" applyFill="1" applyBorder="1" applyProtection="1">
      <alignment/>
      <protection/>
    </xf>
    <xf numFmtId="179" fontId="3" fillId="0" borderId="44" xfId="57" applyNumberFormat="1" applyFont="1" applyFill="1" applyBorder="1" applyProtection="1">
      <alignment/>
      <protection/>
    </xf>
    <xf numFmtId="179" fontId="3" fillId="0" borderId="43" xfId="57" applyNumberFormat="1" applyFont="1" applyFill="1" applyBorder="1" applyProtection="1">
      <alignment/>
      <protection/>
    </xf>
    <xf numFmtId="179" fontId="3" fillId="0" borderId="46" xfId="57" applyNumberFormat="1" applyFont="1" applyFill="1" applyBorder="1" applyProtection="1">
      <alignment/>
      <protection/>
    </xf>
    <xf numFmtId="179" fontId="3" fillId="0" borderId="48" xfId="57" applyNumberFormat="1" applyFont="1" applyFill="1" applyBorder="1" applyProtection="1">
      <alignment/>
      <protection/>
    </xf>
    <xf numFmtId="0" fontId="5" fillId="0" borderId="44" xfId="57" applyFont="1" applyFill="1" applyBorder="1" applyAlignment="1" applyProtection="1">
      <alignment horizontal="center"/>
      <protection/>
    </xf>
    <xf numFmtId="0" fontId="3" fillId="0" borderId="48" xfId="57" applyFont="1" applyFill="1" applyBorder="1" applyProtection="1">
      <alignment/>
      <protection/>
    </xf>
    <xf numFmtId="179" fontId="5" fillId="0" borderId="28" xfId="57" applyNumberFormat="1" applyFont="1" applyFill="1" applyBorder="1" applyProtection="1">
      <alignment/>
      <protection/>
    </xf>
    <xf numFmtId="179" fontId="5" fillId="0" borderId="10" xfId="57" applyNumberFormat="1" applyFont="1" applyFill="1" applyBorder="1" applyProtection="1">
      <alignment/>
      <protection/>
    </xf>
    <xf numFmtId="179" fontId="5" fillId="0" borderId="12" xfId="57" applyNumberFormat="1" applyFont="1" applyFill="1" applyBorder="1" applyProtection="1">
      <alignment/>
      <protection/>
    </xf>
    <xf numFmtId="179" fontId="5" fillId="0" borderId="0" xfId="57" applyNumberFormat="1" applyFont="1" applyFill="1" applyBorder="1" applyProtection="1">
      <alignment/>
      <protection/>
    </xf>
    <xf numFmtId="179" fontId="5" fillId="0" borderId="23" xfId="57" applyNumberFormat="1" applyFont="1" applyFill="1" applyBorder="1" applyProtection="1">
      <alignment/>
      <protection/>
    </xf>
    <xf numFmtId="0" fontId="5" fillId="0" borderId="10" xfId="57" applyFont="1" applyFill="1" applyBorder="1" applyAlignment="1" applyProtection="1">
      <alignment horizontal="center"/>
      <protection/>
    </xf>
    <xf numFmtId="0" fontId="5" fillId="0" borderId="23" xfId="57" applyFont="1" applyFill="1" applyBorder="1" applyAlignment="1" applyProtection="1">
      <alignment horizontal="left" indent="1"/>
      <protection/>
    </xf>
    <xf numFmtId="0" fontId="3" fillId="0" borderId="23" xfId="57" applyFont="1" applyFill="1" applyBorder="1" applyProtection="1">
      <alignment/>
      <protection/>
    </xf>
    <xf numFmtId="0" fontId="5" fillId="0" borderId="23" xfId="57" applyFont="1" applyFill="1" applyBorder="1" applyProtection="1">
      <alignment/>
      <protection/>
    </xf>
    <xf numFmtId="179" fontId="3" fillId="0" borderId="22" xfId="57" applyNumberFormat="1" applyFont="1" applyFill="1" applyBorder="1" applyProtection="1">
      <alignment/>
      <protection/>
    </xf>
    <xf numFmtId="179" fontId="3" fillId="0" borderId="21" xfId="57" applyNumberFormat="1" applyFont="1" applyFill="1" applyBorder="1" applyProtection="1">
      <alignment/>
      <protection/>
    </xf>
    <xf numFmtId="179" fontId="3" fillId="0" borderId="52" xfId="57" applyNumberFormat="1" applyFont="1" applyFill="1" applyBorder="1" applyProtection="1">
      <alignment/>
      <protection/>
    </xf>
    <xf numFmtId="179" fontId="3" fillId="0" borderId="49" xfId="57" applyNumberFormat="1" applyFont="1" applyFill="1" applyBorder="1" applyProtection="1">
      <alignment/>
      <protection/>
    </xf>
    <xf numFmtId="179" fontId="3" fillId="0" borderId="20" xfId="57" applyNumberFormat="1" applyFont="1" applyFill="1" applyBorder="1" applyProtection="1">
      <alignment/>
      <protection/>
    </xf>
    <xf numFmtId="0" fontId="5" fillId="0" borderId="21" xfId="57" applyFont="1" applyFill="1" applyBorder="1" applyAlignment="1" applyProtection="1">
      <alignment horizontal="center"/>
      <protection/>
    </xf>
    <xf numFmtId="0" fontId="3" fillId="0" borderId="20" xfId="57" applyFont="1" applyFill="1" applyBorder="1" applyProtection="1">
      <alignment/>
      <protection/>
    </xf>
    <xf numFmtId="179" fontId="3" fillId="0" borderId="34" xfId="57" applyNumberFormat="1" applyFont="1" applyFill="1" applyBorder="1" applyProtection="1">
      <alignment/>
      <protection/>
    </xf>
    <xf numFmtId="179" fontId="3" fillId="0" borderId="31" xfId="57" applyNumberFormat="1" applyFont="1" applyFill="1" applyBorder="1" applyProtection="1">
      <alignment/>
      <protection/>
    </xf>
    <xf numFmtId="179" fontId="3" fillId="0" borderId="53" xfId="57" applyNumberFormat="1" applyFont="1" applyFill="1" applyBorder="1" applyProtection="1">
      <alignment/>
      <protection/>
    </xf>
    <xf numFmtId="179" fontId="3" fillId="0" borderId="33" xfId="57" applyNumberFormat="1" applyFont="1" applyFill="1" applyBorder="1" applyProtection="1">
      <alignment/>
      <protection/>
    </xf>
    <xf numFmtId="179" fontId="3" fillId="0" borderId="30" xfId="57" applyNumberFormat="1" applyFont="1" applyFill="1" applyBorder="1" applyProtection="1">
      <alignment/>
      <protection/>
    </xf>
    <xf numFmtId="0" fontId="5" fillId="0" borderId="31" xfId="57" applyFont="1" applyFill="1" applyBorder="1" applyAlignment="1" applyProtection="1">
      <alignment horizontal="center"/>
      <protection/>
    </xf>
    <xf numFmtId="0" fontId="3" fillId="0" borderId="30" xfId="57" applyFont="1" applyFill="1" applyBorder="1" applyProtection="1">
      <alignment/>
      <protection/>
    </xf>
    <xf numFmtId="179" fontId="3" fillId="0" borderId="54" xfId="57" applyNumberFormat="1" applyFont="1" applyFill="1" applyBorder="1" applyProtection="1">
      <alignment/>
      <protection/>
    </xf>
    <xf numFmtId="179" fontId="3" fillId="0" borderId="37" xfId="57" applyNumberFormat="1" applyFont="1" applyFill="1" applyBorder="1" applyProtection="1">
      <alignment/>
      <protection/>
    </xf>
    <xf numFmtId="179" fontId="3" fillId="0" borderId="55" xfId="57" applyNumberFormat="1" applyFont="1" applyFill="1" applyBorder="1" applyProtection="1">
      <alignment/>
      <protection/>
    </xf>
    <xf numFmtId="179" fontId="3" fillId="0" borderId="56" xfId="57" applyNumberFormat="1" applyFont="1" applyFill="1" applyBorder="1" applyProtection="1">
      <alignment/>
      <protection/>
    </xf>
    <xf numFmtId="0" fontId="5" fillId="0" borderId="57" xfId="57" applyFont="1" applyFill="1" applyBorder="1" applyAlignment="1" applyProtection="1">
      <alignment horizontal="center"/>
      <protection/>
    </xf>
    <xf numFmtId="0" fontId="6" fillId="0" borderId="10" xfId="57" applyFont="1" applyFill="1" applyBorder="1" applyAlignment="1" applyProtection="1">
      <alignment horizontal="center"/>
      <protection/>
    </xf>
    <xf numFmtId="179" fontId="3" fillId="0" borderId="39" xfId="57" applyNumberFormat="1" applyFont="1" applyFill="1" applyBorder="1" applyProtection="1">
      <alignment/>
      <protection/>
    </xf>
    <xf numFmtId="179" fontId="5" fillId="0" borderId="28" xfId="42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179" fontId="5" fillId="0" borderId="23" xfId="42" applyNumberFormat="1" applyFont="1" applyFill="1" applyBorder="1" applyAlignment="1" applyProtection="1">
      <alignment/>
      <protection/>
    </xf>
    <xf numFmtId="179" fontId="3" fillId="0" borderId="24" xfId="57" applyNumberFormat="1" applyFont="1" applyFill="1" applyBorder="1" applyAlignment="1" applyProtection="1">
      <alignment horizontal="center"/>
      <protection/>
    </xf>
    <xf numFmtId="179" fontId="3" fillId="0" borderId="17" xfId="57" applyNumberFormat="1" applyFont="1" applyFill="1" applyBorder="1" applyAlignment="1" applyProtection="1">
      <alignment horizontal="center"/>
      <protection/>
    </xf>
    <xf numFmtId="179" fontId="3" fillId="0" borderId="16" xfId="57" applyNumberFormat="1" applyFont="1" applyFill="1" applyBorder="1" applyAlignment="1" applyProtection="1">
      <alignment horizontal="center"/>
      <protection/>
    </xf>
    <xf numFmtId="179" fontId="3" fillId="0" borderId="27" xfId="57" applyNumberFormat="1" applyFont="1" applyFill="1" applyBorder="1" applyAlignment="1" applyProtection="1">
      <alignment horizontal="center"/>
      <protection/>
    </xf>
    <xf numFmtId="179" fontId="3" fillId="0" borderId="25" xfId="57" applyNumberFormat="1" applyFont="1" applyFill="1" applyBorder="1" applyAlignment="1" applyProtection="1">
      <alignment horizontal="center"/>
      <protection/>
    </xf>
    <xf numFmtId="0" fontId="5" fillId="0" borderId="17" xfId="57" applyFont="1" applyFill="1" applyBorder="1" applyAlignment="1" applyProtection="1">
      <alignment horizontal="center"/>
      <protection/>
    </xf>
    <xf numFmtId="0" fontId="3" fillId="0" borderId="22" xfId="57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horizontal="center" vertical="center" wrapText="1"/>
      <protection/>
    </xf>
    <xf numFmtId="0" fontId="3" fillId="0" borderId="20" xfId="57" applyFont="1" applyFill="1" applyBorder="1" applyAlignment="1" applyProtection="1">
      <alignment horizontal="center" vertical="center" wrapText="1"/>
      <protection/>
    </xf>
    <xf numFmtId="0" fontId="3" fillId="0" borderId="49" xfId="57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vertical="center"/>
      <protection/>
    </xf>
    <xf numFmtId="0" fontId="3" fillId="0" borderId="20" xfId="57" applyFont="1" applyFill="1" applyBorder="1" applyAlignment="1" applyProtection="1">
      <alignment horizontal="left" vertical="center"/>
      <protection/>
    </xf>
    <xf numFmtId="0" fontId="3" fillId="0" borderId="19" xfId="57" applyFont="1" applyFill="1" applyBorder="1" applyAlignment="1" applyProtection="1">
      <alignment horizontal="center" vertical="center" wrapText="1"/>
      <protection/>
    </xf>
    <xf numFmtId="0" fontId="3" fillId="0" borderId="51" xfId="57" applyFont="1" applyFill="1" applyBorder="1" applyAlignment="1" applyProtection="1">
      <alignment horizontal="center" vertical="center" wrapText="1"/>
      <protection/>
    </xf>
    <xf numFmtId="0" fontId="3" fillId="0" borderId="50" xfId="57" applyFont="1" applyFill="1" applyBorder="1" applyAlignment="1" applyProtection="1">
      <alignment horizontal="center" vertical="center" wrapText="1"/>
      <protection/>
    </xf>
    <xf numFmtId="0" fontId="3" fillId="0" borderId="51" xfId="57" applyFont="1" applyFill="1" applyBorder="1" applyAlignment="1" applyProtection="1">
      <alignment horizontal="center" vertical="center"/>
      <protection/>
    </xf>
    <xf numFmtId="0" fontId="3" fillId="0" borderId="50" xfId="57" applyFont="1" applyFill="1" applyBorder="1" applyAlignment="1" applyProtection="1">
      <alignment horizontal="center" vertical="center"/>
      <protection/>
    </xf>
    <xf numFmtId="0" fontId="3" fillId="0" borderId="19" xfId="57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3" fillId="0" borderId="17" xfId="57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 applyProtection="1">
      <alignment horizontal="center" vertical="center"/>
      <protection/>
    </xf>
    <xf numFmtId="0" fontId="2" fillId="0" borderId="49" xfId="57" applyFont="1" applyBorder="1" applyAlignment="1" applyProtection="1">
      <alignment/>
      <protection/>
    </xf>
    <xf numFmtId="0" fontId="5" fillId="0" borderId="20" xfId="57" applyFont="1" applyFill="1" applyBorder="1" applyAlignment="1" applyProtection="1">
      <alignment horizontal="left" indent="1"/>
      <protection/>
    </xf>
    <xf numFmtId="179" fontId="3" fillId="0" borderId="28" xfId="57" applyNumberFormat="1" applyFont="1" applyFill="1" applyBorder="1" applyProtection="1">
      <alignment/>
      <protection/>
    </xf>
    <xf numFmtId="179" fontId="3" fillId="0" borderId="10" xfId="57" applyNumberFormat="1" applyFont="1" applyFill="1" applyBorder="1" applyProtection="1">
      <alignment/>
      <protection/>
    </xf>
    <xf numFmtId="179" fontId="3" fillId="0" borderId="12" xfId="57" applyNumberFormat="1" applyFont="1" applyFill="1" applyBorder="1" applyProtection="1">
      <alignment/>
      <protection/>
    </xf>
    <xf numFmtId="179" fontId="3" fillId="0" borderId="0" xfId="57" applyNumberFormat="1" applyFont="1" applyFill="1" applyBorder="1" applyProtection="1">
      <alignment/>
      <protection/>
    </xf>
    <xf numFmtId="179" fontId="3" fillId="0" borderId="23" xfId="57" applyNumberFormat="1" applyFont="1" applyFill="1" applyBorder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10</v>
      </c>
      <c r="F3" s="19" t="s">
        <v>11</v>
      </c>
      <c r="G3" s="17" t="s">
        <v>12</v>
      </c>
      <c r="H3" s="17" t="s">
        <v>13</v>
      </c>
      <c r="I3" s="18" t="s">
        <v>14</v>
      </c>
      <c r="J3" s="19" t="s">
        <v>15</v>
      </c>
      <c r="K3" s="17" t="s">
        <v>16</v>
      </c>
      <c r="L3" s="18" t="s">
        <v>17</v>
      </c>
    </row>
    <row r="4" spans="1:12" ht="13.5">
      <c r="A4" s="20" t="s">
        <v>18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3.5">
      <c r="A5" s="28" t="s">
        <v>19</v>
      </c>
      <c r="B5" s="29" t="s">
        <v>20</v>
      </c>
      <c r="C5" s="4">
        <v>0</v>
      </c>
      <c r="D5" s="4">
        <v>6735351</v>
      </c>
      <c r="E5" s="5">
        <v>3048834</v>
      </c>
      <c r="F5" s="6">
        <v>-4876064</v>
      </c>
      <c r="G5" s="4">
        <v>-4876064</v>
      </c>
      <c r="H5" s="7">
        <v>-4876064</v>
      </c>
      <c r="I5" s="8">
        <v>-1091447</v>
      </c>
      <c r="J5" s="6">
        <v>-2634456</v>
      </c>
      <c r="K5" s="4">
        <v>-2872992</v>
      </c>
      <c r="L5" s="7">
        <v>-3132468</v>
      </c>
    </row>
    <row r="6" spans="1:12" ht="13.5">
      <c r="A6" s="28" t="s">
        <v>21</v>
      </c>
      <c r="B6" s="29" t="s">
        <v>20</v>
      </c>
      <c r="C6" s="4">
        <v>0</v>
      </c>
      <c r="D6" s="4">
        <v>77522858297</v>
      </c>
      <c r="E6" s="7">
        <v>69140438896</v>
      </c>
      <c r="F6" s="9">
        <v>132873899132</v>
      </c>
      <c r="G6" s="4">
        <v>132782705857</v>
      </c>
      <c r="H6" s="7">
        <v>132782705857</v>
      </c>
      <c r="I6" s="30">
        <v>110071507708</v>
      </c>
      <c r="J6" s="9">
        <v>122227297118</v>
      </c>
      <c r="K6" s="4">
        <v>130827505726</v>
      </c>
      <c r="L6" s="7">
        <v>139377568191</v>
      </c>
    </row>
    <row r="7" spans="1:12" ht="13.5">
      <c r="A7" s="31" t="s">
        <v>22</v>
      </c>
      <c r="B7" s="29" t="s">
        <v>20</v>
      </c>
      <c r="C7" s="4">
        <v>0</v>
      </c>
      <c r="D7" s="4">
        <v>119204958</v>
      </c>
      <c r="E7" s="7">
        <v>11993103</v>
      </c>
      <c r="F7" s="9">
        <v>40372403</v>
      </c>
      <c r="G7" s="4">
        <v>126779</v>
      </c>
      <c r="H7" s="7">
        <v>126779</v>
      </c>
      <c r="I7" s="10">
        <v>45751137</v>
      </c>
      <c r="J7" s="9">
        <v>471382</v>
      </c>
      <c r="K7" s="4">
        <v>520077</v>
      </c>
      <c r="L7" s="7">
        <v>741224</v>
      </c>
    </row>
    <row r="8" spans="1:12" ht="13.5">
      <c r="A8" s="31" t="s">
        <v>23</v>
      </c>
      <c r="B8" s="29" t="s">
        <v>20</v>
      </c>
      <c r="C8" s="4">
        <v>0</v>
      </c>
      <c r="D8" s="4">
        <v>10615294</v>
      </c>
      <c r="E8" s="7">
        <v>10172986</v>
      </c>
      <c r="F8" s="9">
        <v>11393882</v>
      </c>
      <c r="G8" s="4">
        <v>-154545</v>
      </c>
      <c r="H8" s="7">
        <v>-154545</v>
      </c>
      <c r="I8" s="10">
        <v>689990</v>
      </c>
      <c r="J8" s="9">
        <v>1209176</v>
      </c>
      <c r="K8" s="4">
        <v>1287010</v>
      </c>
      <c r="L8" s="7">
        <v>1369802</v>
      </c>
    </row>
    <row r="9" spans="1:12" ht="13.5">
      <c r="A9" s="31" t="s">
        <v>24</v>
      </c>
      <c r="B9" s="29" t="s">
        <v>20</v>
      </c>
      <c r="C9" s="4">
        <v>0</v>
      </c>
      <c r="D9" s="4">
        <v>4665182</v>
      </c>
      <c r="E9" s="32">
        <v>9284290</v>
      </c>
      <c r="F9" s="33">
        <v>10092502</v>
      </c>
      <c r="G9" s="34">
        <v>-24167</v>
      </c>
      <c r="H9" s="32">
        <v>-24167</v>
      </c>
      <c r="I9" s="35">
        <v>561013</v>
      </c>
      <c r="J9" s="36">
        <v>-25617</v>
      </c>
      <c r="K9" s="34">
        <v>-26949</v>
      </c>
      <c r="L9" s="32">
        <v>-28243</v>
      </c>
    </row>
    <row r="10" spans="1:12" ht="13.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3.5">
      <c r="A11" s="31" t="s">
        <v>25</v>
      </c>
      <c r="B11" s="37"/>
      <c r="C11" s="4">
        <v>0</v>
      </c>
      <c r="D11" s="4">
        <v>-54669506</v>
      </c>
      <c r="E11" s="7">
        <v>6844784</v>
      </c>
      <c r="F11" s="9">
        <v>7494475</v>
      </c>
      <c r="G11" s="4">
        <v>7999959</v>
      </c>
      <c r="H11" s="7">
        <v>7999959</v>
      </c>
      <c r="I11" s="10">
        <v>11078701</v>
      </c>
      <c r="J11" s="9">
        <v>8716431</v>
      </c>
      <c r="K11" s="4">
        <v>8944396</v>
      </c>
      <c r="L11" s="7">
        <v>9186378</v>
      </c>
    </row>
    <row r="12" spans="1:12" ht="13.5">
      <c r="A12" s="28" t="s">
        <v>26</v>
      </c>
      <c r="B12" s="37"/>
      <c r="C12" s="4">
        <v>0</v>
      </c>
      <c r="D12" s="4">
        <v>9004504</v>
      </c>
      <c r="E12" s="7">
        <v>6250848</v>
      </c>
      <c r="F12" s="9">
        <v>9088795</v>
      </c>
      <c r="G12" s="4">
        <v>9088795</v>
      </c>
      <c r="H12" s="7">
        <v>9088795</v>
      </c>
      <c r="I12" s="10">
        <v>2855268</v>
      </c>
      <c r="J12" s="9">
        <v>4506880</v>
      </c>
      <c r="K12" s="4">
        <v>4723210</v>
      </c>
      <c r="L12" s="7">
        <v>4949924</v>
      </c>
    </row>
    <row r="13" spans="1:12" ht="13.5">
      <c r="A13" s="28" t="s">
        <v>27</v>
      </c>
      <c r="B13" s="37"/>
      <c r="C13" s="4">
        <v>0</v>
      </c>
      <c r="D13" s="4">
        <v>354991128</v>
      </c>
      <c r="E13" s="7">
        <v>906911302</v>
      </c>
      <c r="F13" s="9">
        <v>643647994</v>
      </c>
      <c r="G13" s="4">
        <v>677132671</v>
      </c>
      <c r="H13" s="7">
        <v>677132671</v>
      </c>
      <c r="I13" s="10">
        <v>496076697</v>
      </c>
      <c r="J13" s="9">
        <v>852969085</v>
      </c>
      <c r="K13" s="4">
        <v>884242717</v>
      </c>
      <c r="L13" s="7">
        <v>921473810</v>
      </c>
    </row>
    <row r="14" spans="1:12" ht="13.5">
      <c r="A14" s="28" t="s">
        <v>28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3.5">
      <c r="A15" s="28" t="s">
        <v>29</v>
      </c>
      <c r="B15" s="37"/>
      <c r="C15" s="4">
        <v>0</v>
      </c>
      <c r="D15" s="4">
        <v>31956994</v>
      </c>
      <c r="E15" s="7">
        <v>39000313</v>
      </c>
      <c r="F15" s="9">
        <v>54257152</v>
      </c>
      <c r="G15" s="4">
        <v>46306281</v>
      </c>
      <c r="H15" s="7">
        <v>46306281</v>
      </c>
      <c r="I15" s="10">
        <v>22464826</v>
      </c>
      <c r="J15" s="9">
        <v>81555139</v>
      </c>
      <c r="K15" s="4">
        <v>94950616</v>
      </c>
      <c r="L15" s="7">
        <v>105835289</v>
      </c>
    </row>
    <row r="16" spans="1:12" ht="13.5">
      <c r="A16" s="28" t="s">
        <v>30</v>
      </c>
      <c r="B16" s="37"/>
      <c r="C16" s="4">
        <v>0</v>
      </c>
      <c r="D16" s="4">
        <v>233497</v>
      </c>
      <c r="E16" s="7">
        <v>19057905</v>
      </c>
      <c r="F16" s="9">
        <v>342588</v>
      </c>
      <c r="G16" s="4">
        <v>342588</v>
      </c>
      <c r="H16" s="7">
        <v>342588</v>
      </c>
      <c r="I16" s="10">
        <v>1990</v>
      </c>
      <c r="J16" s="9">
        <v>203253</v>
      </c>
      <c r="K16" s="4">
        <v>384050</v>
      </c>
      <c r="L16" s="7">
        <v>401788</v>
      </c>
    </row>
    <row r="17" spans="1:12" ht="13.5">
      <c r="A17" s="31" t="s">
        <v>31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3.5">
      <c r="A18" s="28" t="s">
        <v>32</v>
      </c>
      <c r="B18" s="37"/>
      <c r="C18" s="4">
        <v>0</v>
      </c>
      <c r="D18" s="4">
        <v>1424030159</v>
      </c>
      <c r="E18" s="7">
        <v>1756643395</v>
      </c>
      <c r="F18" s="9">
        <v>2546005249</v>
      </c>
      <c r="G18" s="4">
        <v>2560723826</v>
      </c>
      <c r="H18" s="7">
        <v>2560723826</v>
      </c>
      <c r="I18" s="10">
        <v>1961735480</v>
      </c>
      <c r="J18" s="9">
        <v>2818820605</v>
      </c>
      <c r="K18" s="4">
        <v>3076199932</v>
      </c>
      <c r="L18" s="7">
        <v>3384716501</v>
      </c>
    </row>
    <row r="19" spans="1:12" ht="13.5">
      <c r="A19" s="28" t="s">
        <v>33</v>
      </c>
      <c r="B19" s="37" t="s">
        <v>20</v>
      </c>
      <c r="C19" s="4">
        <v>0</v>
      </c>
      <c r="D19" s="4">
        <v>393543433</v>
      </c>
      <c r="E19" s="32">
        <v>94140770</v>
      </c>
      <c r="F19" s="33">
        <v>1210008663</v>
      </c>
      <c r="G19" s="34">
        <v>282476079</v>
      </c>
      <c r="H19" s="32">
        <v>282476079</v>
      </c>
      <c r="I19" s="35">
        <v>-768441982</v>
      </c>
      <c r="J19" s="36">
        <v>260283424</v>
      </c>
      <c r="K19" s="34">
        <v>272409537</v>
      </c>
      <c r="L19" s="32">
        <v>284279727</v>
      </c>
    </row>
    <row r="20" spans="1:12" ht="13.5">
      <c r="A20" s="28" t="s">
        <v>34</v>
      </c>
      <c r="B20" s="37"/>
      <c r="C20" s="4">
        <v>0</v>
      </c>
      <c r="D20" s="4">
        <v>616575</v>
      </c>
      <c r="E20" s="7">
        <v>23495308</v>
      </c>
      <c r="F20" s="9">
        <v>2858090</v>
      </c>
      <c r="G20" s="4">
        <v>3818340</v>
      </c>
      <c r="H20" s="38">
        <v>3818340</v>
      </c>
      <c r="I20" s="10">
        <v>11208944</v>
      </c>
      <c r="J20" s="9">
        <v>4184891</v>
      </c>
      <c r="K20" s="4">
        <v>4377096</v>
      </c>
      <c r="L20" s="7">
        <v>4579640</v>
      </c>
    </row>
    <row r="21" spans="1:12" ht="25.5">
      <c r="A21" s="39" t="s">
        <v>35</v>
      </c>
      <c r="B21" s="40"/>
      <c r="C21" s="41">
        <f aca="true" t="shared" si="0" ref="C21:L21">SUM(C5:C20)</f>
        <v>0</v>
      </c>
      <c r="D21" s="41">
        <f t="shared" si="0"/>
        <v>79823785866</v>
      </c>
      <c r="E21" s="42">
        <f t="shared" si="0"/>
        <v>72027282734</v>
      </c>
      <c r="F21" s="43">
        <f t="shared" si="0"/>
        <v>137404584861</v>
      </c>
      <c r="G21" s="41">
        <f t="shared" si="0"/>
        <v>136365666399</v>
      </c>
      <c r="H21" s="44">
        <f t="shared" si="0"/>
        <v>136365666399</v>
      </c>
      <c r="I21" s="45">
        <f t="shared" si="0"/>
        <v>111854398325</v>
      </c>
      <c r="J21" s="46">
        <f t="shared" si="0"/>
        <v>126257557311</v>
      </c>
      <c r="K21" s="41">
        <f t="shared" si="0"/>
        <v>135172644426</v>
      </c>
      <c r="L21" s="42">
        <f t="shared" si="0"/>
        <v>144091941563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3.5">
      <c r="A23" s="20" t="s">
        <v>36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3.5">
      <c r="A24" s="31" t="s">
        <v>37</v>
      </c>
      <c r="B24" s="29" t="s">
        <v>20</v>
      </c>
      <c r="C24" s="4">
        <v>0</v>
      </c>
      <c r="D24" s="4">
        <v>5308950712</v>
      </c>
      <c r="E24" s="7">
        <v>4767351420</v>
      </c>
      <c r="F24" s="8">
        <v>8628698915</v>
      </c>
      <c r="G24" s="4">
        <v>8200227342</v>
      </c>
      <c r="H24" s="30">
        <v>8200227342</v>
      </c>
      <c r="I24" s="10">
        <v>7299781999</v>
      </c>
      <c r="J24" s="9">
        <v>7943468086</v>
      </c>
      <c r="K24" s="4">
        <v>8474723305</v>
      </c>
      <c r="L24" s="7">
        <v>9025977597</v>
      </c>
    </row>
    <row r="25" spans="1:12" ht="13.5">
      <c r="A25" s="31" t="s">
        <v>38</v>
      </c>
      <c r="B25" s="29"/>
      <c r="C25" s="4">
        <v>0</v>
      </c>
      <c r="D25" s="4">
        <v>0</v>
      </c>
      <c r="E25" s="7">
        <v>0</v>
      </c>
      <c r="F25" s="9">
        <v>0</v>
      </c>
      <c r="G25" s="4">
        <v>0</v>
      </c>
      <c r="H25" s="7">
        <v>0</v>
      </c>
      <c r="I25" s="10">
        <v>0</v>
      </c>
      <c r="J25" s="9">
        <v>0</v>
      </c>
      <c r="K25" s="4">
        <v>0</v>
      </c>
      <c r="L25" s="7">
        <v>0</v>
      </c>
    </row>
    <row r="26" spans="1:12" ht="13.5">
      <c r="A26" s="31" t="s">
        <v>39</v>
      </c>
      <c r="B26" s="29" t="s">
        <v>40</v>
      </c>
      <c r="C26" s="4">
        <v>0</v>
      </c>
      <c r="D26" s="4">
        <v>2186216524</v>
      </c>
      <c r="E26" s="7">
        <v>2236801188</v>
      </c>
      <c r="F26" s="9">
        <v>4423370432</v>
      </c>
      <c r="G26" s="4">
        <v>5045041926</v>
      </c>
      <c r="H26" s="7">
        <v>5045041926</v>
      </c>
      <c r="I26" s="10">
        <v>2956897010</v>
      </c>
      <c r="J26" s="9">
        <v>5429079914</v>
      </c>
      <c r="K26" s="4">
        <v>5140180415</v>
      </c>
      <c r="L26" s="7">
        <v>5429450840</v>
      </c>
    </row>
    <row r="27" spans="1:12" ht="13.5">
      <c r="A27" s="31" t="s">
        <v>41</v>
      </c>
      <c r="B27" s="29" t="s">
        <v>20</v>
      </c>
      <c r="C27" s="4">
        <v>0</v>
      </c>
      <c r="D27" s="4">
        <v>2955208729</v>
      </c>
      <c r="E27" s="7">
        <v>2700302462</v>
      </c>
      <c r="F27" s="8">
        <v>3871321684</v>
      </c>
      <c r="G27" s="4">
        <v>3297958704</v>
      </c>
      <c r="H27" s="30">
        <v>3297958704</v>
      </c>
      <c r="I27" s="10">
        <v>2592408706</v>
      </c>
      <c r="J27" s="9">
        <v>3169272702</v>
      </c>
      <c r="K27" s="4">
        <v>3297013619</v>
      </c>
      <c r="L27" s="7">
        <v>3365069297</v>
      </c>
    </row>
    <row r="28" spans="1:12" ht="13.5">
      <c r="A28" s="31" t="s">
        <v>42</v>
      </c>
      <c r="B28" s="29"/>
      <c r="C28" s="4">
        <v>0</v>
      </c>
      <c r="D28" s="4">
        <v>890181497</v>
      </c>
      <c r="E28" s="7">
        <v>960544083</v>
      </c>
      <c r="F28" s="9">
        <v>1137571962</v>
      </c>
      <c r="G28" s="4">
        <v>1205422991</v>
      </c>
      <c r="H28" s="7">
        <v>1205422991</v>
      </c>
      <c r="I28" s="10">
        <v>963523055</v>
      </c>
      <c r="J28" s="9">
        <v>1213533252</v>
      </c>
      <c r="K28" s="4">
        <v>1247342348</v>
      </c>
      <c r="L28" s="7">
        <v>1283658636</v>
      </c>
    </row>
    <row r="29" spans="1:12" ht="13.5">
      <c r="A29" s="31" t="s">
        <v>43</v>
      </c>
      <c r="B29" s="29" t="s">
        <v>20</v>
      </c>
      <c r="C29" s="4">
        <v>0</v>
      </c>
      <c r="D29" s="4">
        <v>57979291981</v>
      </c>
      <c r="E29" s="7">
        <v>51837711051</v>
      </c>
      <c r="F29" s="8">
        <v>91077755050</v>
      </c>
      <c r="G29" s="4">
        <v>87852811748</v>
      </c>
      <c r="H29" s="30">
        <v>87852811748</v>
      </c>
      <c r="I29" s="10">
        <v>80678523205</v>
      </c>
      <c r="J29" s="9">
        <v>89200441964</v>
      </c>
      <c r="K29" s="4">
        <v>94779031598</v>
      </c>
      <c r="L29" s="7">
        <v>101709776152</v>
      </c>
    </row>
    <row r="30" spans="1:12" ht="13.5">
      <c r="A30" s="31" t="s">
        <v>44</v>
      </c>
      <c r="B30" s="29" t="s">
        <v>45</v>
      </c>
      <c r="C30" s="4">
        <v>0</v>
      </c>
      <c r="D30" s="4">
        <v>1763929437</v>
      </c>
      <c r="E30" s="7">
        <v>1446560721</v>
      </c>
      <c r="F30" s="9">
        <v>3252233577</v>
      </c>
      <c r="G30" s="4">
        <v>2133886246</v>
      </c>
      <c r="H30" s="7">
        <v>2133886246</v>
      </c>
      <c r="I30" s="10">
        <v>1866636678</v>
      </c>
      <c r="J30" s="9">
        <v>2082826922</v>
      </c>
      <c r="K30" s="4">
        <v>2204658864</v>
      </c>
      <c r="L30" s="7">
        <v>2319645958</v>
      </c>
    </row>
    <row r="31" spans="1:12" ht="13.5">
      <c r="A31" s="31" t="s">
        <v>46</v>
      </c>
      <c r="B31" s="29"/>
      <c r="C31" s="4">
        <v>0</v>
      </c>
      <c r="D31" s="4">
        <v>2638993434</v>
      </c>
      <c r="E31" s="7">
        <v>2642203875</v>
      </c>
      <c r="F31" s="8">
        <v>4280789708</v>
      </c>
      <c r="G31" s="4">
        <v>4701977663</v>
      </c>
      <c r="H31" s="30">
        <v>4701977663</v>
      </c>
      <c r="I31" s="10">
        <v>3999947267</v>
      </c>
      <c r="J31" s="9">
        <v>4740130648</v>
      </c>
      <c r="K31" s="4">
        <v>5177892358</v>
      </c>
      <c r="L31" s="7">
        <v>5411024307</v>
      </c>
    </row>
    <row r="32" spans="1:12" ht="13.5">
      <c r="A32" s="31" t="s">
        <v>32</v>
      </c>
      <c r="B32" s="29"/>
      <c r="C32" s="4">
        <v>0</v>
      </c>
      <c r="D32" s="4">
        <v>57191033</v>
      </c>
      <c r="E32" s="7">
        <v>90929998</v>
      </c>
      <c r="F32" s="9">
        <v>123895440</v>
      </c>
      <c r="G32" s="4">
        <v>108101222</v>
      </c>
      <c r="H32" s="7">
        <v>108101222</v>
      </c>
      <c r="I32" s="10">
        <v>95959724</v>
      </c>
      <c r="J32" s="9">
        <v>87206705</v>
      </c>
      <c r="K32" s="4">
        <v>89986840</v>
      </c>
      <c r="L32" s="7">
        <v>88684514</v>
      </c>
    </row>
    <row r="33" spans="1:12" ht="13.5">
      <c r="A33" s="31" t="s">
        <v>47</v>
      </c>
      <c r="B33" s="29" t="s">
        <v>48</v>
      </c>
      <c r="C33" s="4">
        <v>0</v>
      </c>
      <c r="D33" s="4">
        <v>2478850752</v>
      </c>
      <c r="E33" s="7">
        <v>3010001201</v>
      </c>
      <c r="F33" s="8">
        <v>1806601242</v>
      </c>
      <c r="G33" s="4">
        <v>2243407673</v>
      </c>
      <c r="H33" s="7">
        <v>2243407673</v>
      </c>
      <c r="I33" s="10">
        <v>1944482788</v>
      </c>
      <c r="J33" s="9">
        <v>2351857555</v>
      </c>
      <c r="K33" s="4">
        <v>2397436710</v>
      </c>
      <c r="L33" s="7">
        <v>1878894363</v>
      </c>
    </row>
    <row r="34" spans="1:12" ht="13.5">
      <c r="A34" s="28" t="s">
        <v>49</v>
      </c>
      <c r="B34" s="37"/>
      <c r="C34" s="4">
        <v>0</v>
      </c>
      <c r="D34" s="4">
        <v>-35617794</v>
      </c>
      <c r="E34" s="7">
        <v>38230241</v>
      </c>
      <c r="F34" s="9">
        <v>41025170</v>
      </c>
      <c r="G34" s="4">
        <v>77473844</v>
      </c>
      <c r="H34" s="7">
        <v>77473844</v>
      </c>
      <c r="I34" s="10">
        <v>87791491</v>
      </c>
      <c r="J34" s="9">
        <v>1881780</v>
      </c>
      <c r="K34" s="4">
        <v>1914014</v>
      </c>
      <c r="L34" s="7">
        <v>1947248</v>
      </c>
    </row>
    <row r="35" spans="1:12" ht="12.75">
      <c r="A35" s="50" t="s">
        <v>50</v>
      </c>
      <c r="B35" s="40"/>
      <c r="C35" s="41">
        <f>SUM(C24:C34)</f>
        <v>0</v>
      </c>
      <c r="D35" s="41">
        <f aca="true" t="shared" si="1" ref="D35:L35">SUM(D24:D34)</f>
        <v>76223196305</v>
      </c>
      <c r="E35" s="42">
        <f t="shared" si="1"/>
        <v>69730636240</v>
      </c>
      <c r="F35" s="43">
        <f t="shared" si="1"/>
        <v>118643263180</v>
      </c>
      <c r="G35" s="41">
        <f t="shared" si="1"/>
        <v>114866309359</v>
      </c>
      <c r="H35" s="42">
        <f t="shared" si="1"/>
        <v>114866309359</v>
      </c>
      <c r="I35" s="45">
        <f t="shared" si="1"/>
        <v>102485951923</v>
      </c>
      <c r="J35" s="46">
        <f t="shared" si="1"/>
        <v>116219699528</v>
      </c>
      <c r="K35" s="41">
        <f t="shared" si="1"/>
        <v>122810180071</v>
      </c>
      <c r="L35" s="42">
        <f t="shared" si="1"/>
        <v>130514128912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3.5">
      <c r="A37" s="56" t="s">
        <v>51</v>
      </c>
      <c r="B37" s="37"/>
      <c r="C37" s="57">
        <f>+C21-C35</f>
        <v>0</v>
      </c>
      <c r="D37" s="57">
        <f aca="true" t="shared" si="2" ref="D37:L37">+D21-D35</f>
        <v>3600589561</v>
      </c>
      <c r="E37" s="58">
        <f t="shared" si="2"/>
        <v>2296646494</v>
      </c>
      <c r="F37" s="59">
        <f t="shared" si="2"/>
        <v>18761321681</v>
      </c>
      <c r="G37" s="57">
        <f t="shared" si="2"/>
        <v>21499357040</v>
      </c>
      <c r="H37" s="58">
        <f t="shared" si="2"/>
        <v>21499357040</v>
      </c>
      <c r="I37" s="60">
        <f t="shared" si="2"/>
        <v>9368446402</v>
      </c>
      <c r="J37" s="61">
        <f t="shared" si="2"/>
        <v>10037857783</v>
      </c>
      <c r="K37" s="57">
        <f t="shared" si="2"/>
        <v>12362464355</v>
      </c>
      <c r="L37" s="58">
        <f t="shared" si="2"/>
        <v>13577812651</v>
      </c>
    </row>
    <row r="38" spans="1:12" ht="21" customHeight="1">
      <c r="A38" s="62" t="s">
        <v>52</v>
      </c>
      <c r="B38" s="37"/>
      <c r="C38" s="4">
        <v>0</v>
      </c>
      <c r="D38" s="4">
        <v>1529910634</v>
      </c>
      <c r="E38" s="7">
        <v>1616531534</v>
      </c>
      <c r="F38" s="9">
        <v>2468511203</v>
      </c>
      <c r="G38" s="4">
        <v>2217676286</v>
      </c>
      <c r="H38" s="7">
        <v>2217676286</v>
      </c>
      <c r="I38" s="10">
        <v>1423236671</v>
      </c>
      <c r="J38" s="9">
        <v>2553278154</v>
      </c>
      <c r="K38" s="4">
        <v>2320625025</v>
      </c>
      <c r="L38" s="7">
        <v>2388888976</v>
      </c>
    </row>
    <row r="39" spans="1:12" ht="55.5" customHeight="1">
      <c r="A39" s="62" t="s">
        <v>53</v>
      </c>
      <c r="B39" s="37" t="s">
        <v>54</v>
      </c>
      <c r="C39" s="34">
        <v>0</v>
      </c>
      <c r="D39" s="4">
        <v>298971588</v>
      </c>
      <c r="E39" s="32">
        <v>321415888</v>
      </c>
      <c r="F39" s="33">
        <v>776098126</v>
      </c>
      <c r="G39" s="34">
        <v>356082284</v>
      </c>
      <c r="H39" s="32">
        <v>356082284</v>
      </c>
      <c r="I39" s="35">
        <v>244478227</v>
      </c>
      <c r="J39" s="36">
        <v>327203038</v>
      </c>
      <c r="K39" s="34">
        <v>332153315</v>
      </c>
      <c r="L39" s="32">
        <v>341286592</v>
      </c>
    </row>
    <row r="40" spans="1:12" ht="13.5">
      <c r="A40" s="28" t="s">
        <v>55</v>
      </c>
      <c r="B40" s="37"/>
      <c r="C40" s="63">
        <v>0</v>
      </c>
      <c r="D40" s="4">
        <v>-50023304</v>
      </c>
      <c r="E40" s="7">
        <v>32872550</v>
      </c>
      <c r="F40" s="64">
        <v>0</v>
      </c>
      <c r="G40" s="65">
        <v>3384575</v>
      </c>
      <c r="H40" s="66">
        <v>3384575</v>
      </c>
      <c r="I40" s="10">
        <v>0</v>
      </c>
      <c r="J40" s="67">
        <v>0</v>
      </c>
      <c r="K40" s="65">
        <v>0</v>
      </c>
      <c r="L40" s="66">
        <v>0</v>
      </c>
    </row>
    <row r="41" spans="1:12" ht="25.5">
      <c r="A41" s="68" t="s">
        <v>56</v>
      </c>
      <c r="B41" s="37"/>
      <c r="C41" s="69">
        <f>SUM(C37:C40)</f>
        <v>0</v>
      </c>
      <c r="D41" s="69">
        <f aca="true" t="shared" si="3" ref="D41:L41">SUM(D37:D40)</f>
        <v>5379448479</v>
      </c>
      <c r="E41" s="70">
        <f t="shared" si="3"/>
        <v>4267466466</v>
      </c>
      <c r="F41" s="71">
        <f t="shared" si="3"/>
        <v>22005931010</v>
      </c>
      <c r="G41" s="69">
        <f t="shared" si="3"/>
        <v>24076500185</v>
      </c>
      <c r="H41" s="70">
        <f t="shared" si="3"/>
        <v>24076500185</v>
      </c>
      <c r="I41" s="72">
        <f t="shared" si="3"/>
        <v>11036161300</v>
      </c>
      <c r="J41" s="73">
        <f t="shared" si="3"/>
        <v>12918338975</v>
      </c>
      <c r="K41" s="69">
        <f t="shared" si="3"/>
        <v>15015242695</v>
      </c>
      <c r="L41" s="70">
        <f t="shared" si="3"/>
        <v>16307988219</v>
      </c>
    </row>
    <row r="42" spans="1:12" ht="13.5">
      <c r="A42" s="28" t="s">
        <v>57</v>
      </c>
      <c r="B42" s="37"/>
      <c r="C42" s="63">
        <v>0</v>
      </c>
      <c r="D42" s="63">
        <v>192300201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3.5">
      <c r="A43" s="78" t="s">
        <v>58</v>
      </c>
      <c r="B43" s="37"/>
      <c r="C43" s="79">
        <f>+C41-C42</f>
        <v>0</v>
      </c>
      <c r="D43" s="79">
        <f aca="true" t="shared" si="4" ref="D43:L43">+D41-D42</f>
        <v>5187148278</v>
      </c>
      <c r="E43" s="80">
        <f t="shared" si="4"/>
        <v>4267466466</v>
      </c>
      <c r="F43" s="81">
        <f t="shared" si="4"/>
        <v>22005931010</v>
      </c>
      <c r="G43" s="79">
        <f t="shared" si="4"/>
        <v>24076500185</v>
      </c>
      <c r="H43" s="80">
        <f t="shared" si="4"/>
        <v>24076500185</v>
      </c>
      <c r="I43" s="82">
        <f t="shared" si="4"/>
        <v>11036161300</v>
      </c>
      <c r="J43" s="83">
        <f t="shared" si="4"/>
        <v>12918338975</v>
      </c>
      <c r="K43" s="79">
        <f t="shared" si="4"/>
        <v>15015242695</v>
      </c>
      <c r="L43" s="80">
        <f t="shared" si="4"/>
        <v>16307988219</v>
      </c>
    </row>
    <row r="44" spans="1:12" ht="13.5">
      <c r="A44" s="28" t="s">
        <v>59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3.5">
      <c r="A45" s="78" t="s">
        <v>60</v>
      </c>
      <c r="B45" s="37"/>
      <c r="C45" s="69">
        <f>SUM(C43:C44)</f>
        <v>0</v>
      </c>
      <c r="D45" s="69">
        <f aca="true" t="shared" si="5" ref="D45:L45">SUM(D43:D44)</f>
        <v>5187148278</v>
      </c>
      <c r="E45" s="70">
        <f t="shared" si="5"/>
        <v>4267466466</v>
      </c>
      <c r="F45" s="71">
        <f t="shared" si="5"/>
        <v>22005931010</v>
      </c>
      <c r="G45" s="69">
        <f t="shared" si="5"/>
        <v>24076500185</v>
      </c>
      <c r="H45" s="70">
        <f t="shared" si="5"/>
        <v>24076500185</v>
      </c>
      <c r="I45" s="72">
        <f t="shared" si="5"/>
        <v>11036161300</v>
      </c>
      <c r="J45" s="73">
        <f t="shared" si="5"/>
        <v>12918338975</v>
      </c>
      <c r="K45" s="69">
        <f t="shared" si="5"/>
        <v>15015242695</v>
      </c>
      <c r="L45" s="70">
        <f t="shared" si="5"/>
        <v>16307988219</v>
      </c>
    </row>
    <row r="46" spans="1:12" ht="13.5">
      <c r="A46" s="85" t="s">
        <v>61</v>
      </c>
      <c r="B46" s="37" t="s">
        <v>62</v>
      </c>
      <c r="C46" s="63">
        <v>0</v>
      </c>
      <c r="D46" s="63">
        <v>836146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3.5">
      <c r="A47" s="86" t="s">
        <v>63</v>
      </c>
      <c r="B47" s="87"/>
      <c r="C47" s="88">
        <f>SUM(C45:C46)</f>
        <v>0</v>
      </c>
      <c r="D47" s="89">
        <f aca="true" t="shared" si="6" ref="D47:L47">SUM(D45:D46)</f>
        <v>5187984424</v>
      </c>
      <c r="E47" s="90">
        <f t="shared" si="6"/>
        <v>4267466466</v>
      </c>
      <c r="F47" s="91">
        <f t="shared" si="6"/>
        <v>22005931010</v>
      </c>
      <c r="G47" s="89">
        <f t="shared" si="6"/>
        <v>24076500185</v>
      </c>
      <c r="H47" s="92">
        <f t="shared" si="6"/>
        <v>24076500185</v>
      </c>
      <c r="I47" s="93">
        <f t="shared" si="6"/>
        <v>11036161300</v>
      </c>
      <c r="J47" s="94">
        <f t="shared" si="6"/>
        <v>12918338975</v>
      </c>
      <c r="K47" s="89">
        <f t="shared" si="6"/>
        <v>15015242695</v>
      </c>
      <c r="L47" s="95">
        <f t="shared" si="6"/>
        <v>16307988219</v>
      </c>
    </row>
    <row r="48" spans="1:12" ht="13.5">
      <c r="A48" s="1" t="s">
        <v>64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3.5">
      <c r="A49" s="97" t="s">
        <v>65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3.5">
      <c r="A50" s="3" t="s">
        <v>66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3.5">
      <c r="A51" s="3" t="s">
        <v>67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3.5">
      <c r="A52" s="3" t="s">
        <v>68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3.5">
      <c r="A53" s="3" t="s">
        <v>69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3.5">
      <c r="A54" s="3" t="s">
        <v>70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3.5">
      <c r="A55" s="3" t="s">
        <v>71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3.5">
      <c r="A56" s="3" t="s">
        <v>72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3.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106" customWidth="1"/>
    <col min="2" max="2" width="4.57421875" style="106" bestFit="1" customWidth="1"/>
    <col min="3" max="12" width="9.7109375" style="106" customWidth="1"/>
    <col min="13" max="16384" width="9.140625" style="106" customWidth="1"/>
  </cols>
  <sheetData>
    <row r="1" spans="1:12" ht="18" customHeight="1">
      <c r="A1" s="169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4.75" customHeight="1">
      <c r="A2" s="168" t="s">
        <v>1</v>
      </c>
      <c r="B2" s="167" t="s">
        <v>2</v>
      </c>
      <c r="C2" s="166" t="s">
        <v>3</v>
      </c>
      <c r="D2" s="166" t="s">
        <v>4</v>
      </c>
      <c r="E2" s="165" t="s">
        <v>5</v>
      </c>
      <c r="F2" s="164" t="s">
        <v>6</v>
      </c>
      <c r="G2" s="163"/>
      <c r="H2" s="163"/>
      <c r="I2" s="163"/>
      <c r="J2" s="162" t="s">
        <v>7</v>
      </c>
      <c r="K2" s="161"/>
      <c r="L2" s="160"/>
    </row>
    <row r="3" spans="1:12" ht="24.75" customHeight="1">
      <c r="A3" s="159" t="s">
        <v>8</v>
      </c>
      <c r="B3" s="158" t="s">
        <v>9</v>
      </c>
      <c r="C3" s="155" t="s">
        <v>10</v>
      </c>
      <c r="D3" s="155" t="s">
        <v>10</v>
      </c>
      <c r="E3" s="154" t="s">
        <v>10</v>
      </c>
      <c r="F3" s="156" t="s">
        <v>11</v>
      </c>
      <c r="G3" s="155" t="s">
        <v>12</v>
      </c>
      <c r="H3" s="154" t="s">
        <v>13</v>
      </c>
      <c r="I3" s="157" t="s">
        <v>14</v>
      </c>
      <c r="J3" s="156" t="s">
        <v>15</v>
      </c>
      <c r="K3" s="155" t="s">
        <v>16</v>
      </c>
      <c r="L3" s="154" t="s">
        <v>17</v>
      </c>
    </row>
    <row r="4" spans="1:12" ht="13.5">
      <c r="A4" s="122" t="s">
        <v>116</v>
      </c>
      <c r="B4" s="153"/>
      <c r="C4" s="149"/>
      <c r="D4" s="149"/>
      <c r="E4" s="148"/>
      <c r="F4" s="152"/>
      <c r="G4" s="149"/>
      <c r="H4" s="148"/>
      <c r="I4" s="151"/>
      <c r="J4" s="150"/>
      <c r="K4" s="149"/>
      <c r="L4" s="148"/>
    </row>
    <row r="5" spans="1:12" ht="13.5">
      <c r="A5" s="122" t="s">
        <v>115</v>
      </c>
      <c r="B5" s="120"/>
      <c r="C5" s="116"/>
      <c r="D5" s="116"/>
      <c r="E5" s="115"/>
      <c r="F5" s="119"/>
      <c r="G5" s="116"/>
      <c r="H5" s="115"/>
      <c r="I5" s="118"/>
      <c r="J5" s="117"/>
      <c r="K5" s="116"/>
      <c r="L5" s="115"/>
    </row>
    <row r="6" spans="1:12" ht="13.5">
      <c r="A6" s="121" t="s">
        <v>114</v>
      </c>
      <c r="B6" s="120"/>
      <c r="C6" s="116">
        <v>0</v>
      </c>
      <c r="D6" s="116">
        <v>-670098448</v>
      </c>
      <c r="E6" s="115">
        <v>1827316637</v>
      </c>
      <c r="F6" s="119">
        <v>621179845</v>
      </c>
      <c r="G6" s="116">
        <v>4579051947</v>
      </c>
      <c r="H6" s="115">
        <v>4579051947</v>
      </c>
      <c r="I6" s="118">
        <v>1245390808</v>
      </c>
      <c r="J6" s="117">
        <v>5994638163</v>
      </c>
      <c r="K6" s="116">
        <v>6092511347</v>
      </c>
      <c r="L6" s="115">
        <v>6923277159</v>
      </c>
    </row>
    <row r="7" spans="1:12" ht="13.5">
      <c r="A7" s="121" t="s">
        <v>113</v>
      </c>
      <c r="B7" s="120" t="s">
        <v>9</v>
      </c>
      <c r="C7" s="116">
        <v>0</v>
      </c>
      <c r="D7" s="116">
        <v>-113617779</v>
      </c>
      <c r="E7" s="115">
        <v>5292680</v>
      </c>
      <c r="F7" s="119">
        <v>71813700</v>
      </c>
      <c r="G7" s="116">
        <v>47996866</v>
      </c>
      <c r="H7" s="115">
        <v>47996866</v>
      </c>
      <c r="I7" s="118">
        <v>6128780</v>
      </c>
      <c r="J7" s="117">
        <v>3542640</v>
      </c>
      <c r="K7" s="116">
        <v>3542640</v>
      </c>
      <c r="L7" s="115">
        <v>3542641</v>
      </c>
    </row>
    <row r="8" spans="1:12" ht="13.5">
      <c r="A8" s="121" t="s">
        <v>112</v>
      </c>
      <c r="B8" s="120" t="s">
        <v>9</v>
      </c>
      <c r="C8" s="116">
        <v>0</v>
      </c>
      <c r="D8" s="116">
        <v>10100946085</v>
      </c>
      <c r="E8" s="115">
        <v>4539412060</v>
      </c>
      <c r="F8" s="119">
        <v>8374511950</v>
      </c>
      <c r="G8" s="116">
        <v>5981802106</v>
      </c>
      <c r="H8" s="115">
        <v>5981802106</v>
      </c>
      <c r="I8" s="118">
        <v>12201317202</v>
      </c>
      <c r="J8" s="117">
        <v>5113419023</v>
      </c>
      <c r="K8" s="116">
        <v>4408049789</v>
      </c>
      <c r="L8" s="115">
        <v>6991766825</v>
      </c>
    </row>
    <row r="9" spans="1:12" ht="13.5">
      <c r="A9" s="121" t="s">
        <v>111</v>
      </c>
      <c r="B9" s="120"/>
      <c r="C9" s="116">
        <v>0</v>
      </c>
      <c r="D9" s="116">
        <v>18522140063</v>
      </c>
      <c r="E9" s="115">
        <v>6695354855</v>
      </c>
      <c r="F9" s="119">
        <v>221339266</v>
      </c>
      <c r="G9" s="116">
        <v>204067598</v>
      </c>
      <c r="H9" s="115">
        <v>204067598</v>
      </c>
      <c r="I9" s="118">
        <v>11331506295</v>
      </c>
      <c r="J9" s="117">
        <v>372496671</v>
      </c>
      <c r="K9" s="116">
        <v>334220161</v>
      </c>
      <c r="L9" s="115">
        <v>338874655</v>
      </c>
    </row>
    <row r="10" spans="1:12" ht="13.5">
      <c r="A10" s="121" t="s">
        <v>110</v>
      </c>
      <c r="B10" s="120"/>
      <c r="C10" s="116">
        <v>0</v>
      </c>
      <c r="D10" s="116">
        <v>-44506917</v>
      </c>
      <c r="E10" s="115">
        <v>-42850</v>
      </c>
      <c r="F10" s="147">
        <v>0</v>
      </c>
      <c r="G10" s="63">
        <v>0</v>
      </c>
      <c r="H10" s="145">
        <v>0</v>
      </c>
      <c r="I10" s="118">
        <v>-324292</v>
      </c>
      <c r="J10" s="146">
        <v>0</v>
      </c>
      <c r="K10" s="63">
        <v>0</v>
      </c>
      <c r="L10" s="145">
        <v>0</v>
      </c>
    </row>
    <row r="11" spans="1:12" ht="13.5">
      <c r="A11" s="121" t="s">
        <v>109</v>
      </c>
      <c r="B11" s="120" t="s">
        <v>20</v>
      </c>
      <c r="C11" s="116">
        <v>0</v>
      </c>
      <c r="D11" s="116">
        <v>424207481</v>
      </c>
      <c r="E11" s="115">
        <v>293238252</v>
      </c>
      <c r="F11" s="119">
        <v>42825410</v>
      </c>
      <c r="G11" s="116">
        <v>102765321</v>
      </c>
      <c r="H11" s="115">
        <v>102765321</v>
      </c>
      <c r="I11" s="118">
        <v>148988840</v>
      </c>
      <c r="J11" s="117">
        <v>80354890</v>
      </c>
      <c r="K11" s="116">
        <v>100231430</v>
      </c>
      <c r="L11" s="115">
        <v>94333321</v>
      </c>
    </row>
    <row r="12" spans="1:12" ht="13.5">
      <c r="A12" s="137" t="s">
        <v>108</v>
      </c>
      <c r="B12" s="136"/>
      <c r="C12" s="132">
        <f>SUM(C6:C11)</f>
        <v>0</v>
      </c>
      <c r="D12" s="132">
        <f>SUM(D6:D11)</f>
        <v>28219070485</v>
      </c>
      <c r="E12" s="131">
        <f>SUM(E6:E11)</f>
        <v>13360571634</v>
      </c>
      <c r="F12" s="135">
        <f>SUM(F6:F11)</f>
        <v>9331670171</v>
      </c>
      <c r="G12" s="132">
        <f>SUM(G6:G11)</f>
        <v>10915683838</v>
      </c>
      <c r="H12" s="131">
        <f>SUM(H6:H11)</f>
        <v>10915683838</v>
      </c>
      <c r="I12" s="134">
        <f>SUM(I6:I11)</f>
        <v>24933007633</v>
      </c>
      <c r="J12" s="133">
        <f>SUM(J6:J11)</f>
        <v>11564451387</v>
      </c>
      <c r="K12" s="132">
        <f>SUM(K6:K11)</f>
        <v>10938555367</v>
      </c>
      <c r="L12" s="131">
        <f>SUM(L6:L11)</f>
        <v>14351794601</v>
      </c>
    </row>
    <row r="13" spans="1:12" ht="4.5" customHeight="1">
      <c r="A13" s="123"/>
      <c r="B13" s="120"/>
      <c r="C13" s="116"/>
      <c r="D13" s="116"/>
      <c r="E13" s="115"/>
      <c r="F13" s="119"/>
      <c r="G13" s="116"/>
      <c r="H13" s="115"/>
      <c r="I13" s="118"/>
      <c r="J13" s="117"/>
      <c r="K13" s="116"/>
      <c r="L13" s="115"/>
    </row>
    <row r="14" spans="1:12" ht="13.5">
      <c r="A14" s="122" t="s">
        <v>107</v>
      </c>
      <c r="B14" s="120"/>
      <c r="C14" s="116"/>
      <c r="D14" s="116"/>
      <c r="E14" s="115"/>
      <c r="F14" s="119"/>
      <c r="G14" s="116"/>
      <c r="H14" s="115"/>
      <c r="I14" s="118"/>
      <c r="J14" s="117"/>
      <c r="K14" s="116"/>
      <c r="L14" s="115"/>
    </row>
    <row r="15" spans="1:12" ht="13.5">
      <c r="A15" s="121" t="s">
        <v>106</v>
      </c>
      <c r="B15" s="120"/>
      <c r="C15" s="116">
        <v>0</v>
      </c>
      <c r="D15" s="116">
        <v>59287862</v>
      </c>
      <c r="E15" s="115">
        <v>49349389</v>
      </c>
      <c r="F15" s="119">
        <v>7739000</v>
      </c>
      <c r="G15" s="116">
        <v>115989170</v>
      </c>
      <c r="H15" s="115">
        <v>115989170</v>
      </c>
      <c r="I15" s="118">
        <v>48555075</v>
      </c>
      <c r="J15" s="117">
        <v>-225238783</v>
      </c>
      <c r="K15" s="116">
        <v>-366067179</v>
      </c>
      <c r="L15" s="115">
        <v>-388424884</v>
      </c>
    </row>
    <row r="16" spans="1:12" ht="13.5">
      <c r="A16" s="121" t="s">
        <v>105</v>
      </c>
      <c r="B16" s="120"/>
      <c r="C16" s="116">
        <v>0</v>
      </c>
      <c r="D16" s="116">
        <v>773865</v>
      </c>
      <c r="E16" s="115">
        <v>773865</v>
      </c>
      <c r="F16" s="147">
        <v>13456000</v>
      </c>
      <c r="G16" s="63">
        <v>13539055</v>
      </c>
      <c r="H16" s="145">
        <v>13539055</v>
      </c>
      <c r="I16" s="118">
        <v>773865</v>
      </c>
      <c r="J16" s="146">
        <v>14289055</v>
      </c>
      <c r="K16" s="63">
        <v>0</v>
      </c>
      <c r="L16" s="145">
        <v>0</v>
      </c>
    </row>
    <row r="17" spans="1:12" ht="13.5">
      <c r="A17" s="121" t="s">
        <v>104</v>
      </c>
      <c r="B17" s="120"/>
      <c r="C17" s="116">
        <v>0</v>
      </c>
      <c r="D17" s="116">
        <v>1002803890</v>
      </c>
      <c r="E17" s="115">
        <v>909032867</v>
      </c>
      <c r="F17" s="119">
        <v>978678582</v>
      </c>
      <c r="G17" s="116">
        <v>980044582</v>
      </c>
      <c r="H17" s="115">
        <v>980044582</v>
      </c>
      <c r="I17" s="118">
        <v>124000</v>
      </c>
      <c r="J17" s="117">
        <v>909085533</v>
      </c>
      <c r="K17" s="116">
        <v>909100052</v>
      </c>
      <c r="L17" s="115">
        <v>909114707</v>
      </c>
    </row>
    <row r="18" spans="1:12" ht="13.5">
      <c r="A18" s="121" t="s">
        <v>103</v>
      </c>
      <c r="B18" s="120"/>
      <c r="C18" s="116">
        <v>0</v>
      </c>
      <c r="D18" s="116">
        <v>-275470</v>
      </c>
      <c r="E18" s="115">
        <v>1399881</v>
      </c>
      <c r="F18" s="119">
        <v>0</v>
      </c>
      <c r="G18" s="116">
        <v>0</v>
      </c>
      <c r="H18" s="115">
        <v>0</v>
      </c>
      <c r="I18" s="118">
        <v>1399881</v>
      </c>
      <c r="J18" s="117">
        <v>0</v>
      </c>
      <c r="K18" s="116">
        <v>0</v>
      </c>
      <c r="L18" s="115">
        <v>0</v>
      </c>
    </row>
    <row r="19" spans="1:12" ht="13.5">
      <c r="A19" s="121" t="s">
        <v>102</v>
      </c>
      <c r="B19" s="120" t="s">
        <v>40</v>
      </c>
      <c r="C19" s="116">
        <v>0</v>
      </c>
      <c r="D19" s="116">
        <v>38994202301</v>
      </c>
      <c r="E19" s="115">
        <v>48620646046</v>
      </c>
      <c r="F19" s="119">
        <v>38099875128</v>
      </c>
      <c r="G19" s="116">
        <v>60140770189</v>
      </c>
      <c r="H19" s="115">
        <v>60140770189</v>
      </c>
      <c r="I19" s="118">
        <v>49193631738</v>
      </c>
      <c r="J19" s="117">
        <v>71860554712</v>
      </c>
      <c r="K19" s="116">
        <v>73361538237</v>
      </c>
      <c r="L19" s="115">
        <v>72711651209</v>
      </c>
    </row>
    <row r="20" spans="1:12" ht="13.5">
      <c r="A20" s="121"/>
      <c r="B20" s="120"/>
      <c r="C20" s="116"/>
      <c r="D20" s="116"/>
      <c r="E20" s="115"/>
      <c r="F20" s="119"/>
      <c r="G20" s="116"/>
      <c r="H20" s="115"/>
      <c r="I20" s="118"/>
      <c r="J20" s="117"/>
      <c r="K20" s="116"/>
      <c r="L20" s="115"/>
    </row>
    <row r="21" spans="1:12" ht="13.5">
      <c r="A21" s="121" t="s">
        <v>101</v>
      </c>
      <c r="B21" s="120"/>
      <c r="C21" s="116">
        <v>0</v>
      </c>
      <c r="D21" s="116">
        <v>1916300</v>
      </c>
      <c r="E21" s="115">
        <v>1968300</v>
      </c>
      <c r="F21" s="119">
        <v>1791000</v>
      </c>
      <c r="G21" s="116">
        <v>1791000</v>
      </c>
      <c r="H21" s="115">
        <v>1791000</v>
      </c>
      <c r="I21" s="118">
        <v>0</v>
      </c>
      <c r="J21" s="117">
        <v>1791000</v>
      </c>
      <c r="K21" s="116">
        <v>1873386</v>
      </c>
      <c r="L21" s="115">
        <v>1959562</v>
      </c>
    </row>
    <row r="22" spans="1:12" ht="13.5">
      <c r="A22" s="121" t="s">
        <v>100</v>
      </c>
      <c r="B22" s="120"/>
      <c r="C22" s="116">
        <v>0</v>
      </c>
      <c r="D22" s="116">
        <v>-229356142</v>
      </c>
      <c r="E22" s="115">
        <v>98721554</v>
      </c>
      <c r="F22" s="119">
        <v>137678291</v>
      </c>
      <c r="G22" s="116">
        <v>125231721</v>
      </c>
      <c r="H22" s="115">
        <v>125231721</v>
      </c>
      <c r="I22" s="118">
        <v>113102046</v>
      </c>
      <c r="J22" s="117">
        <v>107799593</v>
      </c>
      <c r="K22" s="116">
        <v>100396555</v>
      </c>
      <c r="L22" s="115">
        <v>114572524</v>
      </c>
    </row>
    <row r="23" spans="1:12" ht="13.5">
      <c r="A23" s="121" t="s">
        <v>99</v>
      </c>
      <c r="B23" s="120"/>
      <c r="C23" s="116">
        <v>0</v>
      </c>
      <c r="D23" s="116">
        <v>70571897</v>
      </c>
      <c r="E23" s="115">
        <v>452958479</v>
      </c>
      <c r="F23" s="147">
        <v>243138942</v>
      </c>
      <c r="G23" s="63">
        <v>714416942</v>
      </c>
      <c r="H23" s="145">
        <v>714416942</v>
      </c>
      <c r="I23" s="119">
        <v>452963479</v>
      </c>
      <c r="J23" s="146">
        <v>714416942</v>
      </c>
      <c r="K23" s="63">
        <v>748708955</v>
      </c>
      <c r="L23" s="145">
        <v>784646985</v>
      </c>
    </row>
    <row r="24" spans="1:12" ht="13.5">
      <c r="A24" s="137" t="s">
        <v>98</v>
      </c>
      <c r="B24" s="142"/>
      <c r="C24" s="132">
        <f>SUM(C15:C23)</f>
        <v>0</v>
      </c>
      <c r="D24" s="139">
        <f>SUM(D15:D23)</f>
        <v>39899924503</v>
      </c>
      <c r="E24" s="138">
        <f>SUM(E15:E23)</f>
        <v>50134850381</v>
      </c>
      <c r="F24" s="141">
        <f>SUM(F15:F23)</f>
        <v>39482356943</v>
      </c>
      <c r="G24" s="139">
        <f>SUM(G15:G23)</f>
        <v>62091782659</v>
      </c>
      <c r="H24" s="138">
        <f>SUM(H15:H23)</f>
        <v>62091782659</v>
      </c>
      <c r="I24" s="144">
        <f>SUM(I15:I23)</f>
        <v>49810550084</v>
      </c>
      <c r="J24" s="140">
        <f>SUM(J15:J23)</f>
        <v>73382698052</v>
      </c>
      <c r="K24" s="139">
        <f>SUM(K15:K23)</f>
        <v>74755550006</v>
      </c>
      <c r="L24" s="138">
        <f>SUM(L15:L23)</f>
        <v>74133520103</v>
      </c>
    </row>
    <row r="25" spans="1:12" ht="13.5">
      <c r="A25" s="137" t="s">
        <v>97</v>
      </c>
      <c r="B25" s="136"/>
      <c r="C25" s="132">
        <f>+C12+C24</f>
        <v>0</v>
      </c>
      <c r="D25" s="132">
        <f>+D12+D24</f>
        <v>68118994988</v>
      </c>
      <c r="E25" s="131">
        <f>+E12+E24</f>
        <v>63495422015</v>
      </c>
      <c r="F25" s="135">
        <f>+F12+F24</f>
        <v>48814027114</v>
      </c>
      <c r="G25" s="132">
        <f>+G12+G24</f>
        <v>73007466497</v>
      </c>
      <c r="H25" s="131">
        <f>+H12+H24</f>
        <v>73007466497</v>
      </c>
      <c r="I25" s="134">
        <f>+I12+I24</f>
        <v>74743557717</v>
      </c>
      <c r="J25" s="133">
        <f>+J12+J24</f>
        <v>84947149439</v>
      </c>
      <c r="K25" s="132">
        <f>+K12+K24</f>
        <v>85694105373</v>
      </c>
      <c r="L25" s="131">
        <f>+L12+L24</f>
        <v>88485314704</v>
      </c>
    </row>
    <row r="26" spans="1:12" ht="4.5" customHeight="1">
      <c r="A26" s="123"/>
      <c r="B26" s="120"/>
      <c r="C26" s="116"/>
      <c r="D26" s="116"/>
      <c r="E26" s="115"/>
      <c r="F26" s="119"/>
      <c r="G26" s="116"/>
      <c r="H26" s="115"/>
      <c r="I26" s="118"/>
      <c r="J26" s="117"/>
      <c r="K26" s="116"/>
      <c r="L26" s="115"/>
    </row>
    <row r="27" spans="1:12" ht="13.5">
      <c r="A27" s="122" t="s">
        <v>96</v>
      </c>
      <c r="B27" s="120"/>
      <c r="C27" s="116"/>
      <c r="D27" s="116"/>
      <c r="E27" s="115"/>
      <c r="F27" s="119"/>
      <c r="G27" s="116"/>
      <c r="H27" s="115"/>
      <c r="I27" s="118"/>
      <c r="J27" s="117"/>
      <c r="K27" s="116"/>
      <c r="L27" s="115"/>
    </row>
    <row r="28" spans="1:12" ht="13.5">
      <c r="A28" s="122" t="s">
        <v>95</v>
      </c>
      <c r="B28" s="143"/>
      <c r="C28" s="116"/>
      <c r="D28" s="116"/>
      <c r="E28" s="115"/>
      <c r="F28" s="119"/>
      <c r="G28" s="116"/>
      <c r="H28" s="115"/>
      <c r="I28" s="118"/>
      <c r="J28" s="117"/>
      <c r="K28" s="116"/>
      <c r="L28" s="115"/>
    </row>
    <row r="29" spans="1:12" ht="13.5">
      <c r="A29" s="121" t="s">
        <v>94</v>
      </c>
      <c r="B29" s="120" t="s">
        <v>9</v>
      </c>
      <c r="C29" s="116">
        <v>0</v>
      </c>
      <c r="D29" s="116">
        <v>0</v>
      </c>
      <c r="E29" s="115">
        <v>0</v>
      </c>
      <c r="F29" s="119">
        <v>0</v>
      </c>
      <c r="G29" s="116">
        <v>0</v>
      </c>
      <c r="H29" s="115">
        <v>0</v>
      </c>
      <c r="I29" s="118">
        <v>0</v>
      </c>
      <c r="J29" s="117">
        <v>0</v>
      </c>
      <c r="K29" s="116">
        <v>0</v>
      </c>
      <c r="L29" s="115">
        <v>0</v>
      </c>
    </row>
    <row r="30" spans="1:12" ht="13.5">
      <c r="A30" s="121" t="s">
        <v>93</v>
      </c>
      <c r="B30" s="120" t="s">
        <v>80</v>
      </c>
      <c r="C30" s="116">
        <v>0</v>
      </c>
      <c r="D30" s="116">
        <v>48510676</v>
      </c>
      <c r="E30" s="115">
        <v>3424487</v>
      </c>
      <c r="F30" s="119">
        <v>23927533</v>
      </c>
      <c r="G30" s="116">
        <v>26046407</v>
      </c>
      <c r="H30" s="115">
        <v>26046407</v>
      </c>
      <c r="I30" s="118">
        <v>-153949248</v>
      </c>
      <c r="J30" s="117">
        <v>870710</v>
      </c>
      <c r="K30" s="116">
        <v>1463375</v>
      </c>
      <c r="L30" s="115">
        <v>2518027</v>
      </c>
    </row>
    <row r="31" spans="1:12" ht="13.5">
      <c r="A31" s="121" t="s">
        <v>92</v>
      </c>
      <c r="B31" s="120"/>
      <c r="C31" s="116">
        <v>0</v>
      </c>
      <c r="D31" s="116">
        <v>1850054522</v>
      </c>
      <c r="E31" s="115">
        <v>1465558878</v>
      </c>
      <c r="F31" s="119">
        <v>1123804346</v>
      </c>
      <c r="G31" s="116">
        <v>1182708954</v>
      </c>
      <c r="H31" s="115">
        <v>1182708954</v>
      </c>
      <c r="I31" s="118">
        <v>1925689799</v>
      </c>
      <c r="J31" s="117">
        <v>1394329554</v>
      </c>
      <c r="K31" s="116">
        <v>1104850844</v>
      </c>
      <c r="L31" s="115">
        <v>-825227938</v>
      </c>
    </row>
    <row r="32" spans="1:12" ht="13.5">
      <c r="A32" s="121" t="s">
        <v>91</v>
      </c>
      <c r="B32" s="120" t="s">
        <v>80</v>
      </c>
      <c r="C32" s="116">
        <v>0</v>
      </c>
      <c r="D32" s="116">
        <v>2103188712</v>
      </c>
      <c r="E32" s="115">
        <v>13232087761</v>
      </c>
      <c r="F32" s="119">
        <v>-263002524</v>
      </c>
      <c r="G32" s="116">
        <v>2610955131</v>
      </c>
      <c r="H32" s="115">
        <v>2610955131</v>
      </c>
      <c r="I32" s="118">
        <v>24440176332</v>
      </c>
      <c r="J32" s="117">
        <v>6533386961</v>
      </c>
      <c r="K32" s="116">
        <v>6153786092</v>
      </c>
      <c r="L32" s="115">
        <v>7641257465</v>
      </c>
    </row>
    <row r="33" spans="1:12" ht="13.5">
      <c r="A33" s="121" t="s">
        <v>87</v>
      </c>
      <c r="B33" s="120"/>
      <c r="C33" s="116">
        <v>0</v>
      </c>
      <c r="D33" s="116">
        <v>50173381</v>
      </c>
      <c r="E33" s="115">
        <v>100966606</v>
      </c>
      <c r="F33" s="119">
        <v>35318695</v>
      </c>
      <c r="G33" s="116">
        <v>46087305</v>
      </c>
      <c r="H33" s="115">
        <v>46087305</v>
      </c>
      <c r="I33" s="118">
        <v>128921177</v>
      </c>
      <c r="J33" s="117">
        <v>47060735</v>
      </c>
      <c r="K33" s="116">
        <v>48940720</v>
      </c>
      <c r="L33" s="115">
        <v>51292918</v>
      </c>
    </row>
    <row r="34" spans="1:12" ht="13.5">
      <c r="A34" s="137" t="s">
        <v>90</v>
      </c>
      <c r="B34" s="136"/>
      <c r="C34" s="132">
        <f>SUM(C29:C33)</f>
        <v>0</v>
      </c>
      <c r="D34" s="132">
        <f>SUM(D29:D33)</f>
        <v>4051927291</v>
      </c>
      <c r="E34" s="131">
        <f>SUM(E29:E33)</f>
        <v>14802037732</v>
      </c>
      <c r="F34" s="135">
        <f>SUM(F29:F33)</f>
        <v>920048050</v>
      </c>
      <c r="G34" s="132">
        <f>SUM(G29:G33)</f>
        <v>3865797797</v>
      </c>
      <c r="H34" s="131">
        <f>SUM(H29:H33)</f>
        <v>3865797797</v>
      </c>
      <c r="I34" s="134">
        <f>SUM(I29:I33)</f>
        <v>26340838060</v>
      </c>
      <c r="J34" s="133">
        <f>SUM(J29:J33)</f>
        <v>7975647960</v>
      </c>
      <c r="K34" s="132">
        <f>SUM(K29:K33)</f>
        <v>7309041031</v>
      </c>
      <c r="L34" s="131">
        <f>SUM(L29:L33)</f>
        <v>6869840472</v>
      </c>
    </row>
    <row r="35" spans="1:12" ht="4.5" customHeight="1">
      <c r="A35" s="123"/>
      <c r="B35" s="120"/>
      <c r="C35" s="116"/>
      <c r="D35" s="116"/>
      <c r="E35" s="115"/>
      <c r="F35" s="119"/>
      <c r="G35" s="116"/>
      <c r="H35" s="115"/>
      <c r="I35" s="118"/>
      <c r="J35" s="117"/>
      <c r="K35" s="116"/>
      <c r="L35" s="115"/>
    </row>
    <row r="36" spans="1:12" ht="13.5">
      <c r="A36" s="122" t="s">
        <v>89</v>
      </c>
      <c r="B36" s="120"/>
      <c r="C36" s="116"/>
      <c r="D36" s="116"/>
      <c r="E36" s="115"/>
      <c r="F36" s="119"/>
      <c r="G36" s="116"/>
      <c r="H36" s="115"/>
      <c r="I36" s="118"/>
      <c r="J36" s="117"/>
      <c r="K36" s="116"/>
      <c r="L36" s="115"/>
    </row>
    <row r="37" spans="1:12" ht="13.5">
      <c r="A37" s="121" t="s">
        <v>88</v>
      </c>
      <c r="B37" s="120"/>
      <c r="C37" s="116">
        <v>0</v>
      </c>
      <c r="D37" s="116">
        <v>2819609835</v>
      </c>
      <c r="E37" s="115">
        <v>86217882</v>
      </c>
      <c r="F37" s="119">
        <v>34166103</v>
      </c>
      <c r="G37" s="116">
        <v>40189583</v>
      </c>
      <c r="H37" s="115">
        <v>40189583</v>
      </c>
      <c r="I37" s="118">
        <v>218215118</v>
      </c>
      <c r="J37" s="117">
        <v>41501901</v>
      </c>
      <c r="K37" s="116">
        <v>59996429</v>
      </c>
      <c r="L37" s="115">
        <v>70296577</v>
      </c>
    </row>
    <row r="38" spans="1:12" ht="13.5">
      <c r="A38" s="121" t="s">
        <v>87</v>
      </c>
      <c r="B38" s="120"/>
      <c r="C38" s="116">
        <v>0</v>
      </c>
      <c r="D38" s="116">
        <v>2022237179</v>
      </c>
      <c r="E38" s="115">
        <v>1025790867</v>
      </c>
      <c r="F38" s="119">
        <v>551817078</v>
      </c>
      <c r="G38" s="116">
        <v>554270585</v>
      </c>
      <c r="H38" s="115">
        <v>554270585</v>
      </c>
      <c r="I38" s="118">
        <v>1020657015</v>
      </c>
      <c r="J38" s="117">
        <v>555494784</v>
      </c>
      <c r="K38" s="116">
        <v>583306947</v>
      </c>
      <c r="L38" s="115">
        <v>612497945</v>
      </c>
    </row>
    <row r="39" spans="1:12" ht="13.5">
      <c r="A39" s="137" t="s">
        <v>86</v>
      </c>
      <c r="B39" s="142"/>
      <c r="C39" s="132">
        <f>SUM(C37:C38)</f>
        <v>0</v>
      </c>
      <c r="D39" s="139">
        <f>SUM(D37:D38)</f>
        <v>4841847014</v>
      </c>
      <c r="E39" s="138">
        <f>SUM(E37:E38)</f>
        <v>1112008749</v>
      </c>
      <c r="F39" s="141">
        <f>SUM(F37:F38)</f>
        <v>585983181</v>
      </c>
      <c r="G39" s="139">
        <f>SUM(G37:G38)</f>
        <v>594460168</v>
      </c>
      <c r="H39" s="138">
        <f>SUM(H37:H38)</f>
        <v>594460168</v>
      </c>
      <c r="I39" s="141">
        <f>SUM(I37:I38)</f>
        <v>1238872133</v>
      </c>
      <c r="J39" s="140">
        <f>SUM(J37:J38)</f>
        <v>596996685</v>
      </c>
      <c r="K39" s="139">
        <f>SUM(K37:K38)</f>
        <v>643303376</v>
      </c>
      <c r="L39" s="138">
        <f>SUM(L37:L38)</f>
        <v>682794522</v>
      </c>
    </row>
    <row r="40" spans="1:12" ht="13.5">
      <c r="A40" s="137" t="s">
        <v>85</v>
      </c>
      <c r="B40" s="136"/>
      <c r="C40" s="132">
        <f>+C34+C39</f>
        <v>0</v>
      </c>
      <c r="D40" s="132">
        <f>+D34+D39</f>
        <v>8893774305</v>
      </c>
      <c r="E40" s="131">
        <f>+E34+E39</f>
        <v>15914046481</v>
      </c>
      <c r="F40" s="135">
        <f>+F34+F39</f>
        <v>1506031231</v>
      </c>
      <c r="G40" s="132">
        <f>+G34+G39</f>
        <v>4460257965</v>
      </c>
      <c r="H40" s="131">
        <f>+H34+H39</f>
        <v>4460257965</v>
      </c>
      <c r="I40" s="134">
        <f>+I34+I39</f>
        <v>27579710193</v>
      </c>
      <c r="J40" s="133">
        <f>+J34+J39</f>
        <v>8572644645</v>
      </c>
      <c r="K40" s="132">
        <f>+K34+K39</f>
        <v>7952344407</v>
      </c>
      <c r="L40" s="131">
        <f>+L34+L39</f>
        <v>7552634994</v>
      </c>
    </row>
    <row r="41" spans="1:12" ht="4.5" customHeight="1">
      <c r="A41" s="123"/>
      <c r="B41" s="120"/>
      <c r="C41" s="116"/>
      <c r="D41" s="116"/>
      <c r="E41" s="115"/>
      <c r="F41" s="119"/>
      <c r="G41" s="116"/>
      <c r="H41" s="115"/>
      <c r="I41" s="118"/>
      <c r="J41" s="117"/>
      <c r="K41" s="116"/>
      <c r="L41" s="115"/>
    </row>
    <row r="42" spans="1:12" ht="13.5">
      <c r="A42" s="130" t="s">
        <v>84</v>
      </c>
      <c r="B42" s="129" t="s">
        <v>78</v>
      </c>
      <c r="C42" s="125">
        <f>+C25-C40</f>
        <v>0</v>
      </c>
      <c r="D42" s="125">
        <f>+D25-D40</f>
        <v>59225220683</v>
      </c>
      <c r="E42" s="124">
        <f>+E25-E40</f>
        <v>47581375534</v>
      </c>
      <c r="F42" s="128">
        <f>+F25-F40</f>
        <v>47307995883</v>
      </c>
      <c r="G42" s="125">
        <f>+G25-G40</f>
        <v>68547208532</v>
      </c>
      <c r="H42" s="124">
        <f>+H25-H40</f>
        <v>68547208532</v>
      </c>
      <c r="I42" s="127">
        <f>+I25-I40</f>
        <v>47163847524</v>
      </c>
      <c r="J42" s="126">
        <f>+J25-J40</f>
        <v>76374504794</v>
      </c>
      <c r="K42" s="125">
        <f>+K25-K40</f>
        <v>77741760966</v>
      </c>
      <c r="L42" s="124">
        <f>+L25-L40</f>
        <v>80932679710</v>
      </c>
    </row>
    <row r="43" spans="1:12" ht="4.5" customHeight="1">
      <c r="A43" s="123"/>
      <c r="B43" s="120"/>
      <c r="C43" s="116"/>
      <c r="D43" s="116"/>
      <c r="E43" s="115"/>
      <c r="F43" s="119"/>
      <c r="G43" s="116"/>
      <c r="H43" s="115"/>
      <c r="I43" s="118"/>
      <c r="J43" s="117"/>
      <c r="K43" s="116"/>
      <c r="L43" s="115"/>
    </row>
    <row r="44" spans="1:12" ht="13.5">
      <c r="A44" s="122" t="s">
        <v>83</v>
      </c>
      <c r="B44" s="120"/>
      <c r="C44" s="116"/>
      <c r="D44" s="116"/>
      <c r="E44" s="115"/>
      <c r="F44" s="119"/>
      <c r="G44" s="116"/>
      <c r="H44" s="115"/>
      <c r="I44" s="118"/>
      <c r="J44" s="117"/>
      <c r="K44" s="116"/>
      <c r="L44" s="115"/>
    </row>
    <row r="45" spans="1:12" ht="13.5">
      <c r="A45" s="121" t="s">
        <v>82</v>
      </c>
      <c r="B45" s="120"/>
      <c r="C45" s="116">
        <v>0</v>
      </c>
      <c r="D45" s="116">
        <v>19519169932</v>
      </c>
      <c r="E45" s="115">
        <v>13536900220</v>
      </c>
      <c r="F45" s="119">
        <v>-1379832852</v>
      </c>
      <c r="G45" s="116">
        <v>-2069306881</v>
      </c>
      <c r="H45" s="115">
        <v>-2069306881</v>
      </c>
      <c r="I45" s="118">
        <v>14974478715</v>
      </c>
      <c r="J45" s="117">
        <v>1912300420</v>
      </c>
      <c r="K45" s="116">
        <v>1367275193</v>
      </c>
      <c r="L45" s="115">
        <v>1698308108</v>
      </c>
    </row>
    <row r="46" spans="1:12" ht="13.5">
      <c r="A46" s="121" t="s">
        <v>81</v>
      </c>
      <c r="B46" s="120" t="s">
        <v>80</v>
      </c>
      <c r="C46" s="116">
        <v>0</v>
      </c>
      <c r="D46" s="116">
        <v>2201881087</v>
      </c>
      <c r="E46" s="115">
        <v>3094643009</v>
      </c>
      <c r="F46" s="119">
        <v>1049886215</v>
      </c>
      <c r="G46" s="116">
        <v>2059249870</v>
      </c>
      <c r="H46" s="115">
        <v>2059249870</v>
      </c>
      <c r="I46" s="118">
        <v>3752495382</v>
      </c>
      <c r="J46" s="117">
        <v>1194337808</v>
      </c>
      <c r="K46" s="116">
        <v>1194240723</v>
      </c>
      <c r="L46" s="115">
        <v>1218048668</v>
      </c>
    </row>
    <row r="47" spans="1:12" ht="13.5">
      <c r="A47" s="121"/>
      <c r="B47" s="120"/>
      <c r="C47" s="116"/>
      <c r="D47" s="116"/>
      <c r="E47" s="115"/>
      <c r="F47" s="119"/>
      <c r="G47" s="116"/>
      <c r="H47" s="115"/>
      <c r="I47" s="118"/>
      <c r="J47" s="117"/>
      <c r="K47" s="116"/>
      <c r="L47" s="115"/>
    </row>
    <row r="48" spans="1:12" ht="13.5">
      <c r="A48" s="114" t="s">
        <v>79</v>
      </c>
      <c r="B48" s="113" t="s">
        <v>78</v>
      </c>
      <c r="C48" s="109">
        <f>SUM(C45:C47)</f>
        <v>0</v>
      </c>
      <c r="D48" s="109">
        <f>SUM(D45:D47)</f>
        <v>21721051019</v>
      </c>
      <c r="E48" s="108">
        <f>SUM(E45:E47)</f>
        <v>16631543229</v>
      </c>
      <c r="F48" s="112">
        <f>SUM(F45:F47)</f>
        <v>-329946637</v>
      </c>
      <c r="G48" s="109">
        <f>SUM(G45:G47)</f>
        <v>-10057011</v>
      </c>
      <c r="H48" s="108">
        <f>SUM(H45:H47)</f>
        <v>-10057011</v>
      </c>
      <c r="I48" s="111">
        <f>SUM(I45:I47)</f>
        <v>18726974097</v>
      </c>
      <c r="J48" s="110">
        <f>SUM(J45:J47)</f>
        <v>3106638228</v>
      </c>
      <c r="K48" s="109">
        <f>SUM(K45:K47)</f>
        <v>2561515916</v>
      </c>
      <c r="L48" s="108">
        <f>SUM(L45:L47)</f>
        <v>2916356776</v>
      </c>
    </row>
    <row r="49" spans="1:12" ht="13.5">
      <c r="A49" s="107" t="s">
        <v>64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ht="13.5">
      <c r="A50" s="107" t="s">
        <v>77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ht="13.5">
      <c r="A51" s="107" t="s">
        <v>76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ht="13.5">
      <c r="A52" s="107" t="s">
        <v>75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ht="13.5">
      <c r="A53" s="107" t="s">
        <v>74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ht="13.5">
      <c r="A54" s="107" t="s">
        <v>73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106" customWidth="1"/>
    <col min="2" max="2" width="4.57421875" style="106" bestFit="1" customWidth="1"/>
    <col min="3" max="12" width="9.7109375" style="106" customWidth="1"/>
    <col min="13" max="16384" width="9.140625" style="106" customWidth="1"/>
  </cols>
  <sheetData>
    <row r="1" spans="1:12" ht="18" customHeigh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4.75" customHeight="1">
      <c r="A2" s="168" t="s">
        <v>1</v>
      </c>
      <c r="B2" s="167" t="s">
        <v>2</v>
      </c>
      <c r="C2" s="166" t="s">
        <v>3</v>
      </c>
      <c r="D2" s="166" t="s">
        <v>4</v>
      </c>
      <c r="E2" s="165" t="s">
        <v>5</v>
      </c>
      <c r="F2" s="164" t="s">
        <v>6</v>
      </c>
      <c r="G2" s="163"/>
      <c r="H2" s="163"/>
      <c r="I2" s="163"/>
      <c r="J2" s="162" t="s">
        <v>7</v>
      </c>
      <c r="K2" s="161"/>
      <c r="L2" s="160"/>
    </row>
    <row r="3" spans="1:12" ht="24.75" customHeight="1">
      <c r="A3" s="159" t="s">
        <v>8</v>
      </c>
      <c r="B3" s="158"/>
      <c r="C3" s="155" t="s">
        <v>10</v>
      </c>
      <c r="D3" s="155" t="s">
        <v>10</v>
      </c>
      <c r="E3" s="154" t="s">
        <v>10</v>
      </c>
      <c r="F3" s="156" t="s">
        <v>11</v>
      </c>
      <c r="G3" s="155" t="s">
        <v>12</v>
      </c>
      <c r="H3" s="154" t="s">
        <v>13</v>
      </c>
      <c r="I3" s="157" t="s">
        <v>14</v>
      </c>
      <c r="J3" s="156" t="s">
        <v>15</v>
      </c>
      <c r="K3" s="155" t="s">
        <v>16</v>
      </c>
      <c r="L3" s="154" t="s">
        <v>17</v>
      </c>
    </row>
    <row r="4" spans="1:12" ht="13.5">
      <c r="A4" s="122" t="s">
        <v>146</v>
      </c>
      <c r="B4" s="153"/>
      <c r="C4" s="149"/>
      <c r="D4" s="149"/>
      <c r="E4" s="148"/>
      <c r="F4" s="152"/>
      <c r="G4" s="149"/>
      <c r="H4" s="148"/>
      <c r="I4" s="151"/>
      <c r="J4" s="150"/>
      <c r="K4" s="149"/>
      <c r="L4" s="148"/>
    </row>
    <row r="5" spans="1:12" ht="13.5">
      <c r="A5" s="122" t="s">
        <v>129</v>
      </c>
      <c r="B5" s="120"/>
      <c r="C5" s="116"/>
      <c r="D5" s="116"/>
      <c r="E5" s="115"/>
      <c r="F5" s="119"/>
      <c r="G5" s="116"/>
      <c r="H5" s="115"/>
      <c r="I5" s="118"/>
      <c r="J5" s="117"/>
      <c r="K5" s="116"/>
      <c r="L5" s="115"/>
    </row>
    <row r="6" spans="1:12" ht="13.5">
      <c r="A6" s="121" t="s">
        <v>19</v>
      </c>
      <c r="B6" s="120"/>
      <c r="C6" s="116">
        <v>0</v>
      </c>
      <c r="D6" s="116">
        <v>57619379</v>
      </c>
      <c r="E6" s="115">
        <v>61396615</v>
      </c>
      <c r="F6" s="119">
        <v>110000</v>
      </c>
      <c r="G6" s="116">
        <v>0</v>
      </c>
      <c r="H6" s="115">
        <v>0</v>
      </c>
      <c r="I6" s="118">
        <v>-92213819</v>
      </c>
      <c r="J6" s="117">
        <v>-75000</v>
      </c>
      <c r="K6" s="116">
        <v>-78600</v>
      </c>
      <c r="L6" s="115">
        <v>-82373</v>
      </c>
    </row>
    <row r="7" spans="1:12" ht="13.5">
      <c r="A7" s="121" t="s">
        <v>145</v>
      </c>
      <c r="B7" s="120"/>
      <c r="C7" s="116">
        <v>0</v>
      </c>
      <c r="D7" s="116">
        <v>3958683961</v>
      </c>
      <c r="E7" s="115">
        <v>5159498414</v>
      </c>
      <c r="F7" s="119">
        <v>23100463964</v>
      </c>
      <c r="G7" s="116">
        <v>25034732023</v>
      </c>
      <c r="H7" s="115">
        <v>25034732023</v>
      </c>
      <c r="I7" s="118">
        <v>7671724503</v>
      </c>
      <c r="J7" s="117">
        <v>24334998466</v>
      </c>
      <c r="K7" s="116">
        <v>25895986081</v>
      </c>
      <c r="L7" s="115">
        <v>27426426258</v>
      </c>
    </row>
    <row r="8" spans="1:12" ht="13.5">
      <c r="A8" s="121" t="s">
        <v>33</v>
      </c>
      <c r="B8" s="120"/>
      <c r="C8" s="116">
        <v>0</v>
      </c>
      <c r="D8" s="116">
        <v>522181593</v>
      </c>
      <c r="E8" s="115">
        <v>544642166</v>
      </c>
      <c r="F8" s="119">
        <v>882024710</v>
      </c>
      <c r="G8" s="116">
        <v>421293710</v>
      </c>
      <c r="H8" s="115">
        <v>421293710</v>
      </c>
      <c r="I8" s="118">
        <v>1248929978</v>
      </c>
      <c r="J8" s="117">
        <v>335750717</v>
      </c>
      <c r="K8" s="116">
        <v>350917470</v>
      </c>
      <c r="L8" s="115">
        <v>377135263</v>
      </c>
    </row>
    <row r="9" spans="1:12" ht="13.5">
      <c r="A9" s="121" t="s">
        <v>144</v>
      </c>
      <c r="B9" s="120" t="s">
        <v>9</v>
      </c>
      <c r="C9" s="116">
        <v>0</v>
      </c>
      <c r="D9" s="116">
        <v>347376489</v>
      </c>
      <c r="E9" s="115">
        <v>295168792</v>
      </c>
      <c r="F9" s="119">
        <v>557630588</v>
      </c>
      <c r="G9" s="116">
        <v>547716448</v>
      </c>
      <c r="H9" s="115">
        <v>547716448</v>
      </c>
      <c r="I9" s="118">
        <v>348835605</v>
      </c>
      <c r="J9" s="117">
        <v>391754923</v>
      </c>
      <c r="K9" s="116">
        <v>431606478</v>
      </c>
      <c r="L9" s="115">
        <v>445918301</v>
      </c>
    </row>
    <row r="10" spans="1:12" ht="13.5">
      <c r="A10" s="121" t="s">
        <v>143</v>
      </c>
      <c r="B10" s="120" t="s">
        <v>9</v>
      </c>
      <c r="C10" s="116">
        <v>0</v>
      </c>
      <c r="D10" s="116">
        <v>-6043697</v>
      </c>
      <c r="E10" s="115">
        <v>162478949</v>
      </c>
      <c r="F10" s="119">
        <v>639192962</v>
      </c>
      <c r="G10" s="116">
        <v>549259651</v>
      </c>
      <c r="H10" s="115">
        <v>549259651</v>
      </c>
      <c r="I10" s="118">
        <v>252943583</v>
      </c>
      <c r="J10" s="117">
        <v>588561822</v>
      </c>
      <c r="K10" s="116">
        <v>483923296</v>
      </c>
      <c r="L10" s="115">
        <v>496493035</v>
      </c>
    </row>
    <row r="11" spans="1:12" ht="13.5">
      <c r="A11" s="121" t="s">
        <v>142</v>
      </c>
      <c r="B11" s="120"/>
      <c r="C11" s="116">
        <v>0</v>
      </c>
      <c r="D11" s="116">
        <v>0</v>
      </c>
      <c r="E11" s="115">
        <v>0</v>
      </c>
      <c r="F11" s="119">
        <v>0</v>
      </c>
      <c r="G11" s="116">
        <v>0</v>
      </c>
      <c r="H11" s="115">
        <v>0</v>
      </c>
      <c r="I11" s="118">
        <v>0</v>
      </c>
      <c r="J11" s="117">
        <v>518415</v>
      </c>
      <c r="K11" s="116">
        <v>626489</v>
      </c>
      <c r="L11" s="115">
        <v>670343</v>
      </c>
    </row>
    <row r="12" spans="1:12" ht="13.5">
      <c r="A12" s="121" t="s">
        <v>141</v>
      </c>
      <c r="B12" s="120"/>
      <c r="C12" s="116">
        <v>0</v>
      </c>
      <c r="D12" s="116">
        <v>0</v>
      </c>
      <c r="E12" s="115">
        <v>0</v>
      </c>
      <c r="F12" s="119">
        <v>0</v>
      </c>
      <c r="G12" s="116">
        <v>0</v>
      </c>
      <c r="H12" s="115">
        <v>0</v>
      </c>
      <c r="I12" s="118">
        <v>0</v>
      </c>
      <c r="J12" s="117">
        <v>0</v>
      </c>
      <c r="K12" s="116">
        <v>0</v>
      </c>
      <c r="L12" s="115">
        <v>0</v>
      </c>
    </row>
    <row r="13" spans="1:12" ht="13.5">
      <c r="A13" s="122" t="s">
        <v>125</v>
      </c>
      <c r="B13" s="120"/>
      <c r="C13" s="116"/>
      <c r="D13" s="116"/>
      <c r="E13" s="115"/>
      <c r="F13" s="119"/>
      <c r="G13" s="116"/>
      <c r="H13" s="115"/>
      <c r="I13" s="118"/>
      <c r="J13" s="117"/>
      <c r="K13" s="116"/>
      <c r="L13" s="115"/>
    </row>
    <row r="14" spans="1:12" ht="13.5">
      <c r="A14" s="121" t="s">
        <v>140</v>
      </c>
      <c r="B14" s="120"/>
      <c r="C14" s="116">
        <v>0</v>
      </c>
      <c r="D14" s="116">
        <v>0</v>
      </c>
      <c r="E14" s="115">
        <v>4126868171</v>
      </c>
      <c r="F14" s="119">
        <v>-6279901954</v>
      </c>
      <c r="G14" s="116">
        <v>-5927060259</v>
      </c>
      <c r="H14" s="115">
        <v>-5927060259</v>
      </c>
      <c r="I14" s="118">
        <v>3099793656</v>
      </c>
      <c r="J14" s="117">
        <v>-16956758638</v>
      </c>
      <c r="K14" s="116">
        <v>-18795719669</v>
      </c>
      <c r="L14" s="115">
        <v>-19751390927</v>
      </c>
    </row>
    <row r="15" spans="1:12" ht="13.5">
      <c r="A15" s="121" t="s">
        <v>42</v>
      </c>
      <c r="B15" s="120"/>
      <c r="C15" s="116">
        <v>0</v>
      </c>
      <c r="D15" s="116">
        <v>0</v>
      </c>
      <c r="E15" s="115">
        <v>0</v>
      </c>
      <c r="F15" s="119">
        <v>0</v>
      </c>
      <c r="G15" s="116">
        <v>0</v>
      </c>
      <c r="H15" s="115">
        <v>0</v>
      </c>
      <c r="I15" s="118">
        <v>0</v>
      </c>
      <c r="J15" s="117">
        <v>-47086844</v>
      </c>
      <c r="K15" s="116">
        <v>-55095690</v>
      </c>
      <c r="L15" s="115">
        <v>-60198616</v>
      </c>
    </row>
    <row r="16" spans="1:12" ht="13.5">
      <c r="A16" s="121" t="s">
        <v>139</v>
      </c>
      <c r="B16" s="120" t="s">
        <v>9</v>
      </c>
      <c r="C16" s="116">
        <v>0</v>
      </c>
      <c r="D16" s="116">
        <v>0</v>
      </c>
      <c r="E16" s="115">
        <v>0</v>
      </c>
      <c r="F16" s="119">
        <v>0</v>
      </c>
      <c r="G16" s="116">
        <v>0</v>
      </c>
      <c r="H16" s="115">
        <v>0</v>
      </c>
      <c r="I16" s="118">
        <v>-1410454</v>
      </c>
      <c r="J16" s="117">
        <v>0</v>
      </c>
      <c r="K16" s="116">
        <v>0</v>
      </c>
      <c r="L16" s="115">
        <v>0</v>
      </c>
    </row>
    <row r="17" spans="1:12" ht="13.5">
      <c r="A17" s="137" t="s">
        <v>138</v>
      </c>
      <c r="B17" s="136"/>
      <c r="C17" s="132">
        <f>SUM(C6:C16)</f>
        <v>0</v>
      </c>
      <c r="D17" s="132">
        <f>SUM(D6:D16)</f>
        <v>4879817725</v>
      </c>
      <c r="E17" s="131">
        <f>SUM(E6:E16)</f>
        <v>10350053107</v>
      </c>
      <c r="F17" s="135">
        <f>SUM(F6:F16)</f>
        <v>18899520270</v>
      </c>
      <c r="G17" s="132">
        <f>SUM(G6:G16)</f>
        <v>20625941573</v>
      </c>
      <c r="H17" s="134">
        <f>SUM(H6:H16)</f>
        <v>20625941573</v>
      </c>
      <c r="I17" s="135">
        <f>SUM(I6:I16)</f>
        <v>12528603052</v>
      </c>
      <c r="J17" s="133">
        <f>SUM(J6:J16)</f>
        <v>8647663861</v>
      </c>
      <c r="K17" s="132">
        <f>SUM(K6:K16)</f>
        <v>8312165855</v>
      </c>
      <c r="L17" s="131">
        <f>SUM(L6:L16)</f>
        <v>8934971284</v>
      </c>
    </row>
    <row r="18" spans="1:12" ht="4.5" customHeight="1">
      <c r="A18" s="123"/>
      <c r="B18" s="120"/>
      <c r="C18" s="116"/>
      <c r="D18" s="116"/>
      <c r="E18" s="115"/>
      <c r="F18" s="119"/>
      <c r="G18" s="116"/>
      <c r="H18" s="115"/>
      <c r="I18" s="118"/>
      <c r="J18" s="117"/>
      <c r="K18" s="116"/>
      <c r="L18" s="115"/>
    </row>
    <row r="19" spans="1:12" ht="13.5">
      <c r="A19" s="122" t="s">
        <v>137</v>
      </c>
      <c r="B19" s="120"/>
      <c r="C19" s="116"/>
      <c r="D19" s="116"/>
      <c r="E19" s="115"/>
      <c r="F19" s="119"/>
      <c r="G19" s="116"/>
      <c r="H19" s="115"/>
      <c r="I19" s="118"/>
      <c r="J19" s="117"/>
      <c r="K19" s="116"/>
      <c r="L19" s="115"/>
    </row>
    <row r="20" spans="1:12" ht="13.5">
      <c r="A20" s="122" t="s">
        <v>129</v>
      </c>
      <c r="B20" s="120"/>
      <c r="C20" s="172"/>
      <c r="D20" s="172"/>
      <c r="E20" s="171"/>
      <c r="F20" s="175"/>
      <c r="G20" s="172"/>
      <c r="H20" s="171"/>
      <c r="I20" s="174"/>
      <c r="J20" s="173"/>
      <c r="K20" s="172"/>
      <c r="L20" s="171"/>
    </row>
    <row r="21" spans="1:12" ht="13.5">
      <c r="A21" s="121" t="s">
        <v>136</v>
      </c>
      <c r="B21" s="120"/>
      <c r="C21" s="116">
        <v>0</v>
      </c>
      <c r="D21" s="116">
        <v>0</v>
      </c>
      <c r="E21" s="115">
        <v>0</v>
      </c>
      <c r="F21" s="147">
        <v>1000000</v>
      </c>
      <c r="G21" s="63">
        <v>5600000</v>
      </c>
      <c r="H21" s="145">
        <v>5600000</v>
      </c>
      <c r="I21" s="118">
        <v>0</v>
      </c>
      <c r="J21" s="146">
        <v>-1183659</v>
      </c>
      <c r="K21" s="63">
        <v>-1883659</v>
      </c>
      <c r="L21" s="145">
        <v>316341</v>
      </c>
    </row>
    <row r="22" spans="1:12" ht="13.5">
      <c r="A22" s="121" t="s">
        <v>135</v>
      </c>
      <c r="B22" s="120"/>
      <c r="C22" s="116">
        <v>0</v>
      </c>
      <c r="D22" s="63">
        <v>0</v>
      </c>
      <c r="E22" s="145">
        <v>0</v>
      </c>
      <c r="F22" s="119">
        <v>0</v>
      </c>
      <c r="G22" s="116">
        <v>0</v>
      </c>
      <c r="H22" s="115">
        <v>0</v>
      </c>
      <c r="I22" s="118">
        <v>0</v>
      </c>
      <c r="J22" s="117">
        <v>0</v>
      </c>
      <c r="K22" s="116">
        <v>0</v>
      </c>
      <c r="L22" s="115">
        <v>0</v>
      </c>
    </row>
    <row r="23" spans="1:12" ht="13.5">
      <c r="A23" s="121" t="s">
        <v>134</v>
      </c>
      <c r="B23" s="120"/>
      <c r="C23" s="63">
        <v>0</v>
      </c>
      <c r="D23" s="116">
        <v>-59287862</v>
      </c>
      <c r="E23" s="115">
        <v>-1993780</v>
      </c>
      <c r="F23" s="147">
        <v>41610389</v>
      </c>
      <c r="G23" s="63">
        <v>-59157716</v>
      </c>
      <c r="H23" s="145">
        <v>-59157716</v>
      </c>
      <c r="I23" s="118">
        <v>47355697</v>
      </c>
      <c r="J23" s="146">
        <v>232977783</v>
      </c>
      <c r="K23" s="63">
        <v>140828396</v>
      </c>
      <c r="L23" s="145">
        <v>22357705</v>
      </c>
    </row>
    <row r="24" spans="1:12" ht="13.5">
      <c r="A24" s="121" t="s">
        <v>133</v>
      </c>
      <c r="B24" s="120"/>
      <c r="C24" s="116">
        <v>0</v>
      </c>
      <c r="D24" s="116">
        <v>-773865</v>
      </c>
      <c r="E24" s="115">
        <v>0</v>
      </c>
      <c r="F24" s="119">
        <v>-12682135</v>
      </c>
      <c r="G24" s="116">
        <v>-83055</v>
      </c>
      <c r="H24" s="115">
        <v>-83055</v>
      </c>
      <c r="I24" s="118">
        <v>0</v>
      </c>
      <c r="J24" s="117">
        <v>-750000</v>
      </c>
      <c r="K24" s="116">
        <v>14289055</v>
      </c>
      <c r="L24" s="115">
        <v>0</v>
      </c>
    </row>
    <row r="25" spans="1:12" ht="13.5">
      <c r="A25" s="122" t="s">
        <v>125</v>
      </c>
      <c r="B25" s="120"/>
      <c r="C25" s="116"/>
      <c r="D25" s="116"/>
      <c r="E25" s="115"/>
      <c r="F25" s="119"/>
      <c r="G25" s="116"/>
      <c r="H25" s="115"/>
      <c r="I25" s="118"/>
      <c r="J25" s="117"/>
      <c r="K25" s="116"/>
      <c r="L25" s="115"/>
    </row>
    <row r="26" spans="1:12" ht="13.5">
      <c r="A26" s="121" t="s">
        <v>132</v>
      </c>
      <c r="B26" s="120"/>
      <c r="C26" s="116">
        <v>0</v>
      </c>
      <c r="D26" s="116">
        <v>-505942515</v>
      </c>
      <c r="E26" s="115">
        <v>-511995414</v>
      </c>
      <c r="F26" s="119">
        <v>-1354749662</v>
      </c>
      <c r="G26" s="116">
        <v>-1738370563</v>
      </c>
      <c r="H26" s="115">
        <v>-1738370563</v>
      </c>
      <c r="I26" s="118">
        <v>-625215885</v>
      </c>
      <c r="J26" s="117">
        <v>-1792285963</v>
      </c>
      <c r="K26" s="116">
        <v>-1733620811</v>
      </c>
      <c r="L26" s="115">
        <v>-1723310063</v>
      </c>
    </row>
    <row r="27" spans="1:12" ht="13.5">
      <c r="A27" s="137" t="s">
        <v>131</v>
      </c>
      <c r="B27" s="136"/>
      <c r="C27" s="132">
        <f>SUM(C21:C26)</f>
        <v>0</v>
      </c>
      <c r="D27" s="132">
        <f>SUM(D21:D26)</f>
        <v>-566004242</v>
      </c>
      <c r="E27" s="131">
        <f>SUM(E21:E26)</f>
        <v>-513989194</v>
      </c>
      <c r="F27" s="135">
        <f>SUM(F21:F26)</f>
        <v>-1324821408</v>
      </c>
      <c r="G27" s="132">
        <f>SUM(G21:G26)</f>
        <v>-1792011334</v>
      </c>
      <c r="H27" s="131">
        <f>SUM(H21:H26)</f>
        <v>-1792011334</v>
      </c>
      <c r="I27" s="134">
        <f>SUM(I21:I26)</f>
        <v>-577860188</v>
      </c>
      <c r="J27" s="133">
        <f>SUM(J21:J26)</f>
        <v>-1561241839</v>
      </c>
      <c r="K27" s="132">
        <f>SUM(K21:K26)</f>
        <v>-1580387019</v>
      </c>
      <c r="L27" s="131">
        <f>SUM(L21:L26)</f>
        <v>-1700636017</v>
      </c>
    </row>
    <row r="28" spans="1:12" ht="4.5" customHeight="1">
      <c r="A28" s="123"/>
      <c r="B28" s="120"/>
      <c r="C28" s="116"/>
      <c r="D28" s="116"/>
      <c r="E28" s="115"/>
      <c r="F28" s="119"/>
      <c r="G28" s="116"/>
      <c r="H28" s="115"/>
      <c r="I28" s="118"/>
      <c r="J28" s="117"/>
      <c r="K28" s="116"/>
      <c r="L28" s="115"/>
    </row>
    <row r="29" spans="1:12" ht="13.5">
      <c r="A29" s="122" t="s">
        <v>130</v>
      </c>
      <c r="B29" s="120"/>
      <c r="C29" s="116"/>
      <c r="D29" s="116"/>
      <c r="E29" s="115"/>
      <c r="F29" s="119"/>
      <c r="G29" s="116"/>
      <c r="H29" s="115"/>
      <c r="I29" s="118"/>
      <c r="J29" s="117"/>
      <c r="K29" s="116"/>
      <c r="L29" s="115"/>
    </row>
    <row r="30" spans="1:12" ht="13.5">
      <c r="A30" s="122" t="s">
        <v>129</v>
      </c>
      <c r="B30" s="120"/>
      <c r="C30" s="116"/>
      <c r="D30" s="116"/>
      <c r="E30" s="115"/>
      <c r="F30" s="119"/>
      <c r="G30" s="116"/>
      <c r="H30" s="115"/>
      <c r="I30" s="118"/>
      <c r="J30" s="117"/>
      <c r="K30" s="116"/>
      <c r="L30" s="115"/>
    </row>
    <row r="31" spans="1:12" ht="13.5">
      <c r="A31" s="121" t="s">
        <v>128</v>
      </c>
      <c r="B31" s="120"/>
      <c r="C31" s="116">
        <v>0</v>
      </c>
      <c r="D31" s="116">
        <v>0</v>
      </c>
      <c r="E31" s="115">
        <v>0</v>
      </c>
      <c r="F31" s="119">
        <v>0</v>
      </c>
      <c r="G31" s="116">
        <v>0</v>
      </c>
      <c r="H31" s="115">
        <v>0</v>
      </c>
      <c r="I31" s="118">
        <v>0</v>
      </c>
      <c r="J31" s="117">
        <v>0</v>
      </c>
      <c r="K31" s="116">
        <v>0</v>
      </c>
      <c r="L31" s="115">
        <v>0</v>
      </c>
    </row>
    <row r="32" spans="1:12" ht="13.5">
      <c r="A32" s="121" t="s">
        <v>127</v>
      </c>
      <c r="B32" s="120"/>
      <c r="C32" s="116">
        <v>0</v>
      </c>
      <c r="D32" s="116">
        <v>0</v>
      </c>
      <c r="E32" s="115">
        <v>0</v>
      </c>
      <c r="F32" s="119">
        <v>7000000</v>
      </c>
      <c r="G32" s="116">
        <v>7000000</v>
      </c>
      <c r="H32" s="115">
        <v>7000000</v>
      </c>
      <c r="I32" s="118">
        <v>0</v>
      </c>
      <c r="J32" s="117">
        <v>-3668012</v>
      </c>
      <c r="K32" s="116">
        <v>-3394000</v>
      </c>
      <c r="L32" s="115">
        <v>-58345200</v>
      </c>
    </row>
    <row r="33" spans="1:12" ht="13.5">
      <c r="A33" s="121" t="s">
        <v>126</v>
      </c>
      <c r="B33" s="120"/>
      <c r="C33" s="116">
        <v>0</v>
      </c>
      <c r="D33" s="116">
        <v>1850054522</v>
      </c>
      <c r="E33" s="115">
        <v>361909446</v>
      </c>
      <c r="F33" s="119">
        <v>-341754532</v>
      </c>
      <c r="G33" s="63">
        <v>-226343959</v>
      </c>
      <c r="H33" s="145">
        <v>-226343959</v>
      </c>
      <c r="I33" s="75">
        <v>-151202575</v>
      </c>
      <c r="J33" s="117">
        <v>215284239</v>
      </c>
      <c r="K33" s="116">
        <v>-289478710</v>
      </c>
      <c r="L33" s="115">
        <v>-1930078782</v>
      </c>
    </row>
    <row r="34" spans="1:12" ht="13.5">
      <c r="A34" s="122" t="s">
        <v>125</v>
      </c>
      <c r="B34" s="120"/>
      <c r="C34" s="116"/>
      <c r="D34" s="116"/>
      <c r="E34" s="115"/>
      <c r="F34" s="119"/>
      <c r="G34" s="116"/>
      <c r="H34" s="115"/>
      <c r="I34" s="118"/>
      <c r="J34" s="117"/>
      <c r="K34" s="116"/>
      <c r="L34" s="115"/>
    </row>
    <row r="35" spans="1:12" ht="13.5">
      <c r="A35" s="121" t="s">
        <v>124</v>
      </c>
      <c r="B35" s="120"/>
      <c r="C35" s="116">
        <v>0</v>
      </c>
      <c r="D35" s="116">
        <v>0</v>
      </c>
      <c r="E35" s="115">
        <v>0</v>
      </c>
      <c r="F35" s="119">
        <v>0</v>
      </c>
      <c r="G35" s="116">
        <v>0</v>
      </c>
      <c r="H35" s="115">
        <v>0</v>
      </c>
      <c r="I35" s="118">
        <v>0</v>
      </c>
      <c r="J35" s="117">
        <v>-600424</v>
      </c>
      <c r="K35" s="116">
        <v>-627443</v>
      </c>
      <c r="L35" s="115">
        <v>-655678</v>
      </c>
    </row>
    <row r="36" spans="1:12" ht="13.5">
      <c r="A36" s="137" t="s">
        <v>123</v>
      </c>
      <c r="B36" s="136"/>
      <c r="C36" s="132">
        <f>SUM(C31:C35)</f>
        <v>0</v>
      </c>
      <c r="D36" s="132">
        <f>SUM(D31:D35)</f>
        <v>1850054522</v>
      </c>
      <c r="E36" s="131">
        <f>SUM(E31:E35)</f>
        <v>361909446</v>
      </c>
      <c r="F36" s="135">
        <f>SUM(F31:F35)</f>
        <v>-334754532</v>
      </c>
      <c r="G36" s="132">
        <f>SUM(G31:G35)</f>
        <v>-219343959</v>
      </c>
      <c r="H36" s="131">
        <f>SUM(H31:H35)</f>
        <v>-219343959</v>
      </c>
      <c r="I36" s="134">
        <f>SUM(I31:I35)</f>
        <v>-151202575</v>
      </c>
      <c r="J36" s="133">
        <f>SUM(J31:J35)</f>
        <v>211015803</v>
      </c>
      <c r="K36" s="132">
        <f>SUM(K31:K35)</f>
        <v>-293500153</v>
      </c>
      <c r="L36" s="131">
        <f>SUM(L31:L35)</f>
        <v>-1989079660</v>
      </c>
    </row>
    <row r="37" spans="1:12" ht="4.5" customHeight="1">
      <c r="A37" s="123"/>
      <c r="B37" s="120"/>
      <c r="C37" s="116"/>
      <c r="D37" s="116"/>
      <c r="E37" s="115"/>
      <c r="F37" s="119"/>
      <c r="G37" s="116"/>
      <c r="H37" s="115"/>
      <c r="I37" s="118"/>
      <c r="J37" s="117"/>
      <c r="K37" s="116"/>
      <c r="L37" s="115"/>
    </row>
    <row r="38" spans="1:12" ht="13.5">
      <c r="A38" s="122" t="s">
        <v>122</v>
      </c>
      <c r="B38" s="120"/>
      <c r="C38" s="172">
        <f>+C17+C27+C36</f>
        <v>0</v>
      </c>
      <c r="D38" s="172">
        <f>+D17+D27+D36</f>
        <v>6163868005</v>
      </c>
      <c r="E38" s="171">
        <f>+E17+E27+E36</f>
        <v>10197973359</v>
      </c>
      <c r="F38" s="175">
        <f>+F17+F27+F36</f>
        <v>17239944330</v>
      </c>
      <c r="G38" s="172">
        <f>+G17+G27+G36</f>
        <v>18614586280</v>
      </c>
      <c r="H38" s="171">
        <f>+H17+H27+H36</f>
        <v>18614586280</v>
      </c>
      <c r="I38" s="174">
        <f>+I17+I27+I36</f>
        <v>11799540289</v>
      </c>
      <c r="J38" s="173">
        <f>+J17+J27+J36</f>
        <v>7297437825</v>
      </c>
      <c r="K38" s="172">
        <f>+K17+K27+K36</f>
        <v>6438278683</v>
      </c>
      <c r="L38" s="171">
        <f>+L17+L27+L36</f>
        <v>5245255607</v>
      </c>
    </row>
    <row r="39" spans="1:12" ht="13.5">
      <c r="A39" s="121" t="s">
        <v>121</v>
      </c>
      <c r="B39" s="120" t="s">
        <v>20</v>
      </c>
      <c r="C39" s="172">
        <v>0</v>
      </c>
      <c r="D39" s="172">
        <v>-1280615246</v>
      </c>
      <c r="E39" s="171">
        <v>898076470</v>
      </c>
      <c r="F39" s="175">
        <v>69597358</v>
      </c>
      <c r="G39" s="172">
        <v>116636905</v>
      </c>
      <c r="H39" s="171">
        <v>116636905</v>
      </c>
      <c r="I39" s="174">
        <v>1746051724</v>
      </c>
      <c r="J39" s="173">
        <v>815063498</v>
      </c>
      <c r="K39" s="172">
        <v>1051805683</v>
      </c>
      <c r="L39" s="171">
        <v>1393078700</v>
      </c>
    </row>
    <row r="40" spans="1:12" ht="13.5">
      <c r="A40" s="170" t="s">
        <v>120</v>
      </c>
      <c r="B40" s="129" t="s">
        <v>20</v>
      </c>
      <c r="C40" s="125">
        <f>+C38+C39</f>
        <v>0</v>
      </c>
      <c r="D40" s="125">
        <f>+D38+D39</f>
        <v>4883252759</v>
      </c>
      <c r="E40" s="124">
        <f>+E38+E39</f>
        <v>11096049829</v>
      </c>
      <c r="F40" s="128">
        <f>+F38+F39</f>
        <v>17309541688</v>
      </c>
      <c r="G40" s="125">
        <f>+G38+G39</f>
        <v>18731223185</v>
      </c>
      <c r="H40" s="124">
        <f>+H38+H39</f>
        <v>18731223185</v>
      </c>
      <c r="I40" s="127">
        <v>14819360615</v>
      </c>
      <c r="J40" s="126">
        <f>+J38+J39</f>
        <v>8112501323</v>
      </c>
      <c r="K40" s="125">
        <f>+K38+K39</f>
        <v>7490084366</v>
      </c>
      <c r="L40" s="124">
        <f>+L38+L39</f>
        <v>6638334307</v>
      </c>
    </row>
    <row r="41" spans="1:12" ht="13.5">
      <c r="A41" s="107" t="s">
        <v>64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13.5">
      <c r="A42" s="107" t="s">
        <v>119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ht="13.5">
      <c r="A43" s="107" t="s">
        <v>118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2020-11-25T08:28:03Z</dcterms:created>
  <dcterms:modified xsi:type="dcterms:W3CDTF">2020-11-25T08:33:52Z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